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5" yWindow="375" windowWidth="1980" windowHeight="1170" tabRatio="728"/>
  </bookViews>
  <sheets>
    <sheet name="рік 2016" sheetId="15" r:id="rId1"/>
    <sheet name="депут" sheetId="19" r:id="rId2"/>
  </sheets>
  <definedNames>
    <definedName name="Data" localSheetId="1">депут!$A$9:$S$139</definedName>
    <definedName name="Data">'рік 2016'!$A$13:$S$143</definedName>
    <definedName name="Date" localSheetId="1">депут!$A$2</definedName>
    <definedName name="Date">'рік 2016'!$A$6</definedName>
    <definedName name="Date1" localSheetId="1">депут!$A$3</definedName>
    <definedName name="Date1">'рік 2016'!$A$7</definedName>
    <definedName name="EXCEL_VER">12</definedName>
    <definedName name="PRINT_DATE">"18.01.2017 14:54:24"</definedName>
    <definedName name="PRINTER">"Eксель_Імпорт (XlRpt)  ДержКазначейство ЦА, Копичко Олександр"</definedName>
    <definedName name="REP_CREATOR">"Павленко"</definedName>
    <definedName name="_xlnm.Print_Titles" localSheetId="1">депут!$8:$8</definedName>
    <definedName name="_xlnm.Print_Titles" localSheetId="0">'рік 2016'!$8:$12</definedName>
    <definedName name="_xlnm.Print_Area" localSheetId="1">депут!$A$1:$K$140</definedName>
    <definedName name="_xlnm.Print_Area" localSheetId="0">'рік 2016'!$A$1:$K$144</definedName>
  </definedNames>
  <calcPr calcId="145621" iterate="1"/>
</workbook>
</file>

<file path=xl/calcChain.xml><?xml version="1.0" encoding="utf-8"?>
<calcChain xmlns="http://schemas.openxmlformats.org/spreadsheetml/2006/main">
  <c r="J139" i="19" l="1"/>
  <c r="I139" i="19"/>
  <c r="E139" i="19"/>
  <c r="J137" i="19"/>
  <c r="I137" i="19"/>
  <c r="H137" i="19"/>
  <c r="J136" i="19"/>
  <c r="K136" i="19" s="1"/>
  <c r="I136" i="19"/>
  <c r="E136" i="19"/>
  <c r="J135" i="19"/>
  <c r="I135" i="19"/>
  <c r="H135" i="19"/>
  <c r="E135" i="19"/>
  <c r="J134" i="19"/>
  <c r="I134" i="19"/>
  <c r="E134" i="19"/>
  <c r="J133" i="19"/>
  <c r="I133" i="19"/>
  <c r="E133" i="19"/>
  <c r="J132" i="19"/>
  <c r="I132" i="19"/>
  <c r="K132" i="19" s="1"/>
  <c r="H132" i="19"/>
  <c r="J131" i="19"/>
  <c r="K131" i="19" s="1"/>
  <c r="I131" i="19"/>
  <c r="H131" i="19"/>
  <c r="J130" i="19"/>
  <c r="I130" i="19"/>
  <c r="E130" i="19"/>
  <c r="J129" i="19"/>
  <c r="K129" i="19" s="1"/>
  <c r="I129" i="19"/>
  <c r="E129" i="19"/>
  <c r="J128" i="19"/>
  <c r="I128" i="19"/>
  <c r="H128" i="19"/>
  <c r="E128" i="19"/>
  <c r="J127" i="19"/>
  <c r="I127" i="19"/>
  <c r="K127" i="19" s="1"/>
  <c r="H127" i="19"/>
  <c r="J126" i="19"/>
  <c r="I126" i="19"/>
  <c r="H126" i="19"/>
  <c r="E126" i="19"/>
  <c r="J125" i="19"/>
  <c r="K125" i="19" s="1"/>
  <c r="I125" i="19"/>
  <c r="E125" i="19"/>
  <c r="J124" i="19"/>
  <c r="I124" i="19"/>
  <c r="H124" i="19"/>
  <c r="J123" i="19"/>
  <c r="K123" i="19" s="1"/>
  <c r="I123" i="19"/>
  <c r="H123" i="19"/>
  <c r="J122" i="19"/>
  <c r="I122" i="19"/>
  <c r="H122" i="19"/>
  <c r="J121" i="19"/>
  <c r="K121" i="19" s="1"/>
  <c r="I121" i="19"/>
  <c r="H121" i="19"/>
  <c r="E121" i="19"/>
  <c r="J120" i="19"/>
  <c r="I120" i="19"/>
  <c r="H120" i="19"/>
  <c r="E120" i="19"/>
  <c r="J119" i="19"/>
  <c r="K119" i="19" s="1"/>
  <c r="I119" i="19"/>
  <c r="H119" i="19"/>
  <c r="E119" i="19"/>
  <c r="J118" i="19"/>
  <c r="I118" i="19"/>
  <c r="E118" i="19"/>
  <c r="G117" i="19"/>
  <c r="F117" i="19"/>
  <c r="D117" i="19"/>
  <c r="C117" i="19"/>
  <c r="J116" i="19"/>
  <c r="I116" i="19"/>
  <c r="E116" i="19"/>
  <c r="J115" i="19"/>
  <c r="K115" i="19" s="1"/>
  <c r="I115" i="19"/>
  <c r="E115" i="19"/>
  <c r="J114" i="19"/>
  <c r="I114" i="19"/>
  <c r="H114" i="19"/>
  <c r="E114" i="19"/>
  <c r="J113" i="19"/>
  <c r="I113" i="19"/>
  <c r="K113" i="19" s="1"/>
  <c r="H113" i="19"/>
  <c r="E113" i="19"/>
  <c r="J112" i="19"/>
  <c r="I112" i="19"/>
  <c r="H112" i="19"/>
  <c r="E112" i="19"/>
  <c r="J111" i="19"/>
  <c r="I111" i="19"/>
  <c r="K111" i="19" s="1"/>
  <c r="H111" i="19"/>
  <c r="E111" i="19"/>
  <c r="J110" i="19"/>
  <c r="I110" i="19"/>
  <c r="H110" i="19"/>
  <c r="E110" i="19"/>
  <c r="J109" i="19"/>
  <c r="I109" i="19"/>
  <c r="K109" i="19" s="1"/>
  <c r="E109" i="19"/>
  <c r="J108" i="19"/>
  <c r="I108" i="19"/>
  <c r="H108" i="19"/>
  <c r="E108" i="19"/>
  <c r="G107" i="19"/>
  <c r="F107" i="19"/>
  <c r="D107" i="19"/>
  <c r="E107" i="19" s="1"/>
  <c r="C107" i="19"/>
  <c r="J106" i="19"/>
  <c r="I106" i="19"/>
  <c r="E106" i="19"/>
  <c r="J105" i="19"/>
  <c r="I105" i="19"/>
  <c r="H105" i="19"/>
  <c r="E105" i="19"/>
  <c r="J104" i="19"/>
  <c r="I104" i="19"/>
  <c r="E104" i="19"/>
  <c r="J103" i="19"/>
  <c r="K103" i="19" s="1"/>
  <c r="I103" i="19"/>
  <c r="E103" i="19"/>
  <c r="J102" i="19"/>
  <c r="I102" i="19"/>
  <c r="H102" i="19"/>
  <c r="J101" i="19"/>
  <c r="K101" i="19" s="1"/>
  <c r="I101" i="19"/>
  <c r="E101" i="19"/>
  <c r="G100" i="19"/>
  <c r="F100" i="19"/>
  <c r="D100" i="19"/>
  <c r="C100" i="19"/>
  <c r="J99" i="19"/>
  <c r="I99" i="19"/>
  <c r="K99" i="19" s="1"/>
  <c r="E99" i="19"/>
  <c r="J98" i="19"/>
  <c r="K98" i="19" s="1"/>
  <c r="I98" i="19"/>
  <c r="E98" i="19"/>
  <c r="J97" i="19"/>
  <c r="I97" i="19"/>
  <c r="E97" i="19"/>
  <c r="J96" i="19"/>
  <c r="K96" i="19" s="1"/>
  <c r="I96" i="19"/>
  <c r="H96" i="19"/>
  <c r="E96" i="19"/>
  <c r="J95" i="19"/>
  <c r="K95" i="19" s="1"/>
  <c r="I95" i="19"/>
  <c r="E95" i="19"/>
  <c r="J94" i="19"/>
  <c r="I94" i="19"/>
  <c r="H94" i="19"/>
  <c r="E94" i="19"/>
  <c r="J93" i="19"/>
  <c r="I93" i="19"/>
  <c r="K93" i="19" s="1"/>
  <c r="E93" i="19"/>
  <c r="J92" i="19"/>
  <c r="I92" i="19"/>
  <c r="E92" i="19"/>
  <c r="J91" i="19"/>
  <c r="I91" i="19"/>
  <c r="E91" i="19"/>
  <c r="J90" i="19"/>
  <c r="K90" i="19" s="1"/>
  <c r="I90" i="19"/>
  <c r="E90" i="19"/>
  <c r="J89" i="19"/>
  <c r="I89" i="19"/>
  <c r="E89" i="19"/>
  <c r="J88" i="19"/>
  <c r="K88" i="19" s="1"/>
  <c r="I88" i="19"/>
  <c r="E88" i="19"/>
  <c r="J87" i="19"/>
  <c r="I87" i="19"/>
  <c r="E87" i="19"/>
  <c r="J86" i="19"/>
  <c r="K86" i="19" s="1"/>
  <c r="I86" i="19"/>
  <c r="E86" i="19"/>
  <c r="J85" i="19"/>
  <c r="I85" i="19"/>
  <c r="E85" i="19"/>
  <c r="J84" i="19"/>
  <c r="K84" i="19" s="1"/>
  <c r="I84" i="19"/>
  <c r="E84" i="19"/>
  <c r="J83" i="19"/>
  <c r="I83" i="19"/>
  <c r="E83" i="19"/>
  <c r="J82" i="19"/>
  <c r="K82" i="19" s="1"/>
  <c r="I82" i="19"/>
  <c r="E82" i="19"/>
  <c r="J81" i="19"/>
  <c r="I81" i="19"/>
  <c r="E81" i="19"/>
  <c r="J80" i="19"/>
  <c r="K80" i="19" s="1"/>
  <c r="I80" i="19"/>
  <c r="E80" i="19"/>
  <c r="J79" i="19"/>
  <c r="I79" i="19"/>
  <c r="E79" i="19"/>
  <c r="J78" i="19"/>
  <c r="K78" i="19" s="1"/>
  <c r="I78" i="19"/>
  <c r="E78" i="19"/>
  <c r="J77" i="19"/>
  <c r="I77" i="19"/>
  <c r="E77" i="19"/>
  <c r="J76" i="19"/>
  <c r="K76" i="19" s="1"/>
  <c r="I76" i="19"/>
  <c r="E76" i="19"/>
  <c r="J75" i="19"/>
  <c r="I75" i="19"/>
  <c r="E75" i="19"/>
  <c r="J74" i="19"/>
  <c r="K74" i="19" s="1"/>
  <c r="I74" i="19"/>
  <c r="E74" i="19"/>
  <c r="J73" i="19"/>
  <c r="I73" i="19"/>
  <c r="E73" i="19"/>
  <c r="J72" i="19"/>
  <c r="K72" i="19" s="1"/>
  <c r="I72" i="19"/>
  <c r="E72" i="19"/>
  <c r="J71" i="19"/>
  <c r="I71" i="19"/>
  <c r="E71" i="19"/>
  <c r="G70" i="19"/>
  <c r="F70" i="19"/>
  <c r="D70" i="19"/>
  <c r="E70" i="19" s="1"/>
  <c r="C70" i="19"/>
  <c r="J69" i="19"/>
  <c r="I69" i="19"/>
  <c r="E69" i="19"/>
  <c r="J68" i="19"/>
  <c r="I68" i="19"/>
  <c r="K68" i="19" s="1"/>
  <c r="E68" i="19"/>
  <c r="J67" i="19"/>
  <c r="I67" i="19"/>
  <c r="H67" i="19"/>
  <c r="E67" i="19"/>
  <c r="J66" i="19"/>
  <c r="K66" i="19" s="1"/>
  <c r="I66" i="19"/>
  <c r="H66" i="19"/>
  <c r="E66" i="19"/>
  <c r="J65" i="19"/>
  <c r="I65" i="19"/>
  <c r="H65" i="19"/>
  <c r="E65" i="19"/>
  <c r="J64" i="19"/>
  <c r="K64" i="19" s="1"/>
  <c r="I64" i="19"/>
  <c r="H64" i="19"/>
  <c r="E64" i="19"/>
  <c r="J63" i="19"/>
  <c r="I63" i="19"/>
  <c r="E63" i="19"/>
  <c r="J62" i="19"/>
  <c r="I62" i="19"/>
  <c r="K62" i="19" s="1"/>
  <c r="H62" i="19"/>
  <c r="E62" i="19"/>
  <c r="J61" i="19"/>
  <c r="I61" i="19"/>
  <c r="H61" i="19"/>
  <c r="E61" i="19"/>
  <c r="J60" i="19"/>
  <c r="I60" i="19"/>
  <c r="H60" i="19"/>
  <c r="E60" i="19"/>
  <c r="G59" i="19"/>
  <c r="F59" i="19"/>
  <c r="D59" i="19"/>
  <c r="C59" i="19"/>
  <c r="J58" i="19"/>
  <c r="I58" i="19"/>
  <c r="H58" i="19"/>
  <c r="E58" i="19"/>
  <c r="J56" i="19"/>
  <c r="I56" i="19"/>
  <c r="H56" i="19"/>
  <c r="E56" i="19"/>
  <c r="J55" i="19"/>
  <c r="I55" i="19"/>
  <c r="E55" i="19"/>
  <c r="J54" i="19"/>
  <c r="K54" i="19" s="1"/>
  <c r="I54" i="19"/>
  <c r="E54" i="19"/>
  <c r="J53" i="19"/>
  <c r="I53" i="19"/>
  <c r="E53" i="19"/>
  <c r="J52" i="19"/>
  <c r="K52" i="19" s="1"/>
  <c r="I52" i="19"/>
  <c r="E52" i="19"/>
  <c r="J51" i="19"/>
  <c r="I51" i="19"/>
  <c r="E51" i="19"/>
  <c r="J50" i="19"/>
  <c r="K50" i="19" s="1"/>
  <c r="I50" i="19"/>
  <c r="E50" i="19"/>
  <c r="J49" i="19"/>
  <c r="I49" i="19"/>
  <c r="E49" i="19"/>
  <c r="J48" i="19"/>
  <c r="K48" i="19" s="1"/>
  <c r="I48" i="19"/>
  <c r="E48" i="19"/>
  <c r="J47" i="19"/>
  <c r="I47" i="19"/>
  <c r="E47" i="19"/>
  <c r="J46" i="19"/>
  <c r="K46" i="19" s="1"/>
  <c r="I46" i="19"/>
  <c r="E46" i="19"/>
  <c r="J45" i="19"/>
  <c r="I45" i="19"/>
  <c r="E45" i="19"/>
  <c r="J44" i="19"/>
  <c r="K44" i="19" s="1"/>
  <c r="I44" i="19"/>
  <c r="E44" i="19"/>
  <c r="J43" i="19"/>
  <c r="I43" i="19"/>
  <c r="H43" i="19"/>
  <c r="E43" i="19"/>
  <c r="J42" i="19"/>
  <c r="I42" i="19"/>
  <c r="K42" i="19" s="1"/>
  <c r="H42" i="19"/>
  <c r="J41" i="19"/>
  <c r="I41" i="19"/>
  <c r="H41" i="19"/>
  <c r="J40" i="19"/>
  <c r="I40" i="19"/>
  <c r="J39" i="19"/>
  <c r="I39" i="19"/>
  <c r="K39" i="19" s="1"/>
  <c r="E39" i="19"/>
  <c r="J38" i="19"/>
  <c r="I38" i="19"/>
  <c r="H38" i="19"/>
  <c r="J37" i="19"/>
  <c r="I37" i="19"/>
  <c r="K37" i="19" s="1"/>
  <c r="H37" i="19"/>
  <c r="J36" i="19"/>
  <c r="I36" i="19"/>
  <c r="H36" i="19"/>
  <c r="J35" i="19"/>
  <c r="I35" i="19"/>
  <c r="J34" i="19"/>
  <c r="I34" i="19"/>
  <c r="E34" i="19"/>
  <c r="J33" i="19"/>
  <c r="K33" i="19" s="1"/>
  <c r="I33" i="19"/>
  <c r="E33" i="19"/>
  <c r="J32" i="19"/>
  <c r="I32" i="19"/>
  <c r="E32" i="19"/>
  <c r="J31" i="19"/>
  <c r="K31" i="19" s="1"/>
  <c r="I31" i="19"/>
  <c r="E31" i="19"/>
  <c r="J30" i="19"/>
  <c r="I30" i="19"/>
  <c r="E30" i="19"/>
  <c r="J29" i="19"/>
  <c r="K29" i="19" s="1"/>
  <c r="I29" i="19"/>
  <c r="E29" i="19"/>
  <c r="J28" i="19"/>
  <c r="I28" i="19"/>
  <c r="J27" i="19"/>
  <c r="I27" i="19"/>
  <c r="J26" i="19"/>
  <c r="I26" i="19"/>
  <c r="E26" i="19"/>
  <c r="J25" i="19"/>
  <c r="K25" i="19" s="1"/>
  <c r="I25" i="19"/>
  <c r="E25" i="19"/>
  <c r="J24" i="19"/>
  <c r="I24" i="19"/>
  <c r="E24" i="19"/>
  <c r="J23" i="19"/>
  <c r="I23" i="19"/>
  <c r="J22" i="19"/>
  <c r="K22" i="19" s="1"/>
  <c r="I22" i="19"/>
  <c r="E22" i="19"/>
  <c r="J21" i="19"/>
  <c r="I21" i="19"/>
  <c r="H21" i="19"/>
  <c r="J20" i="19"/>
  <c r="K20" i="19" s="1"/>
  <c r="I20" i="19"/>
  <c r="E20" i="19"/>
  <c r="J19" i="19"/>
  <c r="I19" i="19"/>
  <c r="J18" i="19"/>
  <c r="I18" i="19"/>
  <c r="E18" i="19"/>
  <c r="J17" i="19"/>
  <c r="K17" i="19" s="1"/>
  <c r="I17" i="19"/>
  <c r="E17" i="19"/>
  <c r="J16" i="19"/>
  <c r="I16" i="19"/>
  <c r="E16" i="19"/>
  <c r="J15" i="19"/>
  <c r="K15" i="19" s="1"/>
  <c r="I15" i="19"/>
  <c r="E15" i="19"/>
  <c r="J14" i="19"/>
  <c r="I14" i="19"/>
  <c r="E14" i="19"/>
  <c r="J13" i="19"/>
  <c r="K13" i="19" s="1"/>
  <c r="I13" i="19"/>
  <c r="E13" i="19"/>
  <c r="K12" i="19"/>
  <c r="E12" i="19"/>
  <c r="K11" i="19"/>
  <c r="E11" i="19"/>
  <c r="K10" i="19"/>
  <c r="E10" i="19"/>
  <c r="K9" i="19"/>
  <c r="E9" i="19"/>
  <c r="K14" i="19" l="1"/>
  <c r="K16" i="19"/>
  <c r="K18" i="19"/>
  <c r="K21" i="19"/>
  <c r="K24" i="19"/>
  <c r="K26" i="19"/>
  <c r="K30" i="19"/>
  <c r="K32" i="19"/>
  <c r="K34" i="19"/>
  <c r="K36" i="19"/>
  <c r="K38" i="19"/>
  <c r="K41" i="19"/>
  <c r="K43" i="19"/>
  <c r="K45" i="19"/>
  <c r="K47" i="19"/>
  <c r="K49" i="19"/>
  <c r="K51" i="19"/>
  <c r="K53" i="19"/>
  <c r="K55" i="19"/>
  <c r="K56" i="19"/>
  <c r="K58" i="19"/>
  <c r="E59" i="19"/>
  <c r="J59" i="19"/>
  <c r="K60" i="19"/>
  <c r="K61" i="19"/>
  <c r="K63" i="19"/>
  <c r="K65" i="19"/>
  <c r="K67" i="19"/>
  <c r="K69" i="19"/>
  <c r="I70" i="19"/>
  <c r="K71" i="19"/>
  <c r="K73" i="19"/>
  <c r="K75" i="19"/>
  <c r="K77" i="19"/>
  <c r="K79" i="19"/>
  <c r="K81" i="19"/>
  <c r="K83" i="19"/>
  <c r="K85" i="19"/>
  <c r="K87" i="19"/>
  <c r="K89" i="19"/>
  <c r="K91" i="19"/>
  <c r="K92" i="19"/>
  <c r="K94" i="19"/>
  <c r="K97" i="19"/>
  <c r="E100" i="19"/>
  <c r="J100" i="19"/>
  <c r="K102" i="19"/>
  <c r="K104" i="19"/>
  <c r="K105" i="19"/>
  <c r="K106" i="19"/>
  <c r="I107" i="19"/>
  <c r="K108" i="19"/>
  <c r="K110" i="19"/>
  <c r="K112" i="19"/>
  <c r="K114" i="19"/>
  <c r="K116" i="19"/>
  <c r="D138" i="19"/>
  <c r="G138" i="19"/>
  <c r="K118" i="19"/>
  <c r="K120" i="19"/>
  <c r="K122" i="19"/>
  <c r="K124" i="19"/>
  <c r="K126" i="19"/>
  <c r="K128" i="19"/>
  <c r="K130" i="19"/>
  <c r="K133" i="19"/>
  <c r="K135" i="19"/>
  <c r="K137" i="19"/>
  <c r="K139" i="19"/>
  <c r="I59" i="19"/>
  <c r="J70" i="19"/>
  <c r="K70" i="19" s="1"/>
  <c r="I100" i="19"/>
  <c r="K100" i="19"/>
  <c r="J107" i="19"/>
  <c r="K107" i="19" s="1"/>
  <c r="C138" i="19"/>
  <c r="F138" i="19"/>
  <c r="K134" i="19"/>
  <c r="K59" i="19"/>
  <c r="E138" i="19"/>
  <c r="H138" i="19"/>
  <c r="H100" i="19"/>
  <c r="H107" i="19"/>
  <c r="E117" i="19"/>
  <c r="I117" i="19"/>
  <c r="I138" i="19" s="1"/>
  <c r="H59" i="19"/>
  <c r="H70" i="19"/>
  <c r="H117" i="19"/>
  <c r="J117" i="19"/>
  <c r="H66" i="15"/>
  <c r="H69" i="15"/>
  <c r="H70" i="15"/>
  <c r="J138" i="19" l="1"/>
  <c r="K138" i="19" s="1"/>
  <c r="K117" i="19"/>
  <c r="H98" i="15"/>
  <c r="H112" i="15"/>
  <c r="H114" i="15"/>
  <c r="H115" i="15"/>
  <c r="H42" i="15" l="1"/>
  <c r="J17" i="15" l="1"/>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48" i="15"/>
  <c r="J49" i="15"/>
  <c r="J50" i="15"/>
  <c r="J51" i="15"/>
  <c r="J52" i="15"/>
  <c r="J53" i="15"/>
  <c r="J54" i="15"/>
  <c r="J55" i="15"/>
  <c r="J56" i="15"/>
  <c r="J57" i="15"/>
  <c r="J58" i="15"/>
  <c r="J59" i="15"/>
  <c r="J60"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H116" i="15"/>
  <c r="J62" i="15"/>
  <c r="J64" i="15"/>
  <c r="J65" i="15"/>
  <c r="J66" i="15"/>
  <c r="J67" i="15"/>
  <c r="J68" i="15"/>
  <c r="J69" i="15"/>
  <c r="J70" i="15"/>
  <c r="J71" i="15"/>
  <c r="J72" i="15"/>
  <c r="J73" i="15"/>
  <c r="J75" i="15"/>
  <c r="J76" i="15"/>
  <c r="J77" i="15"/>
  <c r="J78" i="15"/>
  <c r="J79" i="15"/>
  <c r="J80" i="15"/>
  <c r="J81" i="15"/>
  <c r="J82" i="15"/>
  <c r="J83" i="15"/>
  <c r="J84" i="15"/>
  <c r="J85" i="15"/>
  <c r="J86" i="15"/>
  <c r="J87" i="15"/>
  <c r="J88" i="15"/>
  <c r="J89" i="15"/>
  <c r="J90" i="15"/>
  <c r="J91" i="15"/>
  <c r="J92" i="15"/>
  <c r="J93" i="15"/>
  <c r="J94" i="15"/>
  <c r="J95" i="15"/>
  <c r="J96" i="15"/>
  <c r="J97" i="15"/>
  <c r="J98" i="15"/>
  <c r="J99" i="15"/>
  <c r="J100" i="15"/>
  <c r="J101" i="15"/>
  <c r="J102" i="15"/>
  <c r="J103" i="15"/>
  <c r="J105" i="15"/>
  <c r="J106" i="15"/>
  <c r="J107" i="15"/>
  <c r="J108" i="15"/>
  <c r="J109" i="15"/>
  <c r="J110" i="15"/>
  <c r="J112" i="15"/>
  <c r="J113" i="15"/>
  <c r="J114" i="15"/>
  <c r="J115" i="15"/>
  <c r="J116" i="15"/>
  <c r="J117" i="15"/>
  <c r="J118" i="15"/>
  <c r="J119" i="15"/>
  <c r="J120" i="15"/>
  <c r="J122" i="15"/>
  <c r="J123" i="15"/>
  <c r="J124" i="15"/>
  <c r="J125" i="15"/>
  <c r="J126" i="15"/>
  <c r="J127" i="15"/>
  <c r="J128" i="15"/>
  <c r="J129" i="15"/>
  <c r="J130" i="15"/>
  <c r="J131" i="15"/>
  <c r="J132" i="15"/>
  <c r="J133" i="15"/>
  <c r="J134" i="15"/>
  <c r="J135" i="15"/>
  <c r="J136" i="15"/>
  <c r="J137" i="15"/>
  <c r="J138" i="15"/>
  <c r="J139" i="15"/>
  <c r="J140" i="15"/>
  <c r="J141" i="15"/>
  <c r="J143" i="15"/>
  <c r="I62" i="15"/>
  <c r="I64" i="15"/>
  <c r="I65" i="15"/>
  <c r="I66" i="15"/>
  <c r="I67" i="15"/>
  <c r="I68" i="15"/>
  <c r="I69" i="15"/>
  <c r="I70" i="15"/>
  <c r="I71" i="15"/>
  <c r="I72" i="15"/>
  <c r="I73" i="15"/>
  <c r="I75" i="15"/>
  <c r="I76" i="15"/>
  <c r="I77" i="15"/>
  <c r="I78" i="15"/>
  <c r="I79" i="15"/>
  <c r="I80" i="15"/>
  <c r="I81" i="15"/>
  <c r="I82" i="15"/>
  <c r="I83" i="15"/>
  <c r="I84" i="15"/>
  <c r="I85" i="15"/>
  <c r="I86" i="15"/>
  <c r="I87" i="15"/>
  <c r="I88" i="15"/>
  <c r="I89" i="15"/>
  <c r="I90" i="15"/>
  <c r="I91" i="15"/>
  <c r="I92" i="15"/>
  <c r="I93" i="15"/>
  <c r="I94" i="15"/>
  <c r="I95" i="15"/>
  <c r="I96" i="15"/>
  <c r="I97" i="15"/>
  <c r="I98" i="15"/>
  <c r="I99" i="15"/>
  <c r="I100" i="15"/>
  <c r="I101" i="15"/>
  <c r="I102" i="15"/>
  <c r="I103" i="15"/>
  <c r="I105" i="15"/>
  <c r="I106" i="15"/>
  <c r="I107" i="15"/>
  <c r="I108" i="15"/>
  <c r="I109" i="15"/>
  <c r="I110" i="15"/>
  <c r="I112" i="15"/>
  <c r="I113" i="15"/>
  <c r="I114" i="15"/>
  <c r="I115" i="15"/>
  <c r="I116" i="15"/>
  <c r="I117" i="15"/>
  <c r="I118" i="15"/>
  <c r="I119" i="15"/>
  <c r="I120" i="15"/>
  <c r="I122" i="15"/>
  <c r="I123" i="15"/>
  <c r="I124" i="15"/>
  <c r="I125" i="15"/>
  <c r="I126" i="15"/>
  <c r="I127" i="15"/>
  <c r="I128" i="15"/>
  <c r="I129" i="15"/>
  <c r="I130" i="15"/>
  <c r="I131" i="15"/>
  <c r="I132" i="15"/>
  <c r="I133" i="15"/>
  <c r="I134" i="15"/>
  <c r="I135" i="15"/>
  <c r="I136" i="15"/>
  <c r="I137" i="15"/>
  <c r="I138" i="15"/>
  <c r="I139" i="15"/>
  <c r="I140" i="15"/>
  <c r="I141" i="15"/>
  <c r="I143" i="15"/>
  <c r="G121" i="15"/>
  <c r="D121" i="15"/>
  <c r="F121" i="15"/>
  <c r="C121" i="15"/>
  <c r="F111" i="15"/>
  <c r="G111" i="15"/>
  <c r="D111" i="15"/>
  <c r="C111" i="15"/>
  <c r="F104" i="15"/>
  <c r="G104" i="15"/>
  <c r="D104" i="15"/>
  <c r="C104" i="15"/>
  <c r="F74" i="15"/>
  <c r="G74" i="15"/>
  <c r="D74" i="15"/>
  <c r="C74" i="15"/>
  <c r="F63" i="15"/>
  <c r="F142" i="15" s="1"/>
  <c r="G63" i="15"/>
  <c r="D63" i="15"/>
  <c r="C63" i="15"/>
  <c r="E53" i="15"/>
  <c r="E138" i="15"/>
  <c r="K42" i="15" l="1"/>
  <c r="K53" i="15"/>
  <c r="G142" i="15"/>
  <c r="H142" i="15" s="1"/>
  <c r="K138" i="15"/>
  <c r="C142" i="15"/>
  <c r="D142" i="15"/>
  <c r="K13" i="15"/>
  <c r="J104" i="15"/>
  <c r="I63" i="15"/>
  <c r="I104" i="15"/>
  <c r="I111" i="15"/>
  <c r="I121" i="15"/>
  <c r="J121" i="15"/>
  <c r="E13" i="15"/>
  <c r="J63" i="15"/>
  <c r="J74" i="15"/>
  <c r="J111" i="15"/>
  <c r="I74" i="15"/>
  <c r="K14" i="15"/>
  <c r="H121" i="15"/>
  <c r="E63" i="15"/>
  <c r="H63" i="15"/>
  <c r="E74" i="15"/>
  <c r="H74" i="15"/>
  <c r="E104" i="15"/>
  <c r="H104" i="15"/>
  <c r="E111" i="15"/>
  <c r="H111" i="15"/>
  <c r="E121" i="15"/>
  <c r="K15" i="15"/>
  <c r="K16" i="15"/>
  <c r="K17" i="15"/>
  <c r="K18" i="15"/>
  <c r="K19" i="15"/>
  <c r="K20" i="15"/>
  <c r="K21" i="15"/>
  <c r="K22" i="15"/>
  <c r="K24" i="15"/>
  <c r="K25" i="15"/>
  <c r="K26" i="15"/>
  <c r="K28" i="15"/>
  <c r="K29" i="15"/>
  <c r="K30" i="15"/>
  <c r="K33" i="15"/>
  <c r="K34" i="15"/>
  <c r="K35" i="15"/>
  <c r="K36" i="15"/>
  <c r="K37" i="15"/>
  <c r="K38" i="15"/>
  <c r="K40" i="15"/>
  <c r="K41" i="15"/>
  <c r="K43" i="15"/>
  <c r="K45" i="15"/>
  <c r="K46" i="15"/>
  <c r="K47" i="15"/>
  <c r="K48" i="15"/>
  <c r="K49" i="15"/>
  <c r="K50" i="15"/>
  <c r="K51" i="15"/>
  <c r="K52" i="15"/>
  <c r="K54" i="15"/>
  <c r="K55" i="15"/>
  <c r="K56" i="15"/>
  <c r="K57" i="15"/>
  <c r="K58" i="15"/>
  <c r="K59" i="15"/>
  <c r="K60" i="15"/>
  <c r="K62" i="15"/>
  <c r="K64" i="15"/>
  <c r="K65" i="15"/>
  <c r="K66" i="15"/>
  <c r="K67" i="15"/>
  <c r="K68" i="15"/>
  <c r="K69" i="15"/>
  <c r="K70" i="15"/>
  <c r="K71" i="15"/>
  <c r="K72" i="15"/>
  <c r="K73" i="15"/>
  <c r="K75" i="15"/>
  <c r="K76" i="15"/>
  <c r="K77" i="15"/>
  <c r="K78" i="15"/>
  <c r="K79" i="15"/>
  <c r="K80" i="15"/>
  <c r="K81" i="15"/>
  <c r="K82" i="15"/>
  <c r="K83" i="15"/>
  <c r="K84" i="15"/>
  <c r="K85" i="15"/>
  <c r="K86" i="15"/>
  <c r="K87" i="15"/>
  <c r="K88" i="15"/>
  <c r="K89" i="15"/>
  <c r="K90" i="15"/>
  <c r="K91" i="15"/>
  <c r="K92" i="15"/>
  <c r="K93" i="15"/>
  <c r="K94" i="15"/>
  <c r="K95" i="15"/>
  <c r="K96" i="15"/>
  <c r="K97" i="15"/>
  <c r="K98" i="15"/>
  <c r="K99" i="15"/>
  <c r="K100" i="15"/>
  <c r="K101" i="15"/>
  <c r="K102" i="15"/>
  <c r="K103" i="15"/>
  <c r="K105" i="15"/>
  <c r="K106" i="15"/>
  <c r="K107" i="15"/>
  <c r="K108" i="15"/>
  <c r="K109" i="15"/>
  <c r="K110" i="15"/>
  <c r="K112" i="15"/>
  <c r="K113" i="15"/>
  <c r="K114" i="15"/>
  <c r="K115" i="15"/>
  <c r="K116" i="15"/>
  <c r="K117" i="15"/>
  <c r="K118" i="15"/>
  <c r="K119" i="15"/>
  <c r="K120" i="15"/>
  <c r="K122" i="15"/>
  <c r="K123" i="15"/>
  <c r="K124" i="15"/>
  <c r="K125" i="15"/>
  <c r="K126" i="15"/>
  <c r="K127" i="15"/>
  <c r="K128" i="15"/>
  <c r="K129" i="15"/>
  <c r="K130" i="15"/>
  <c r="K131" i="15"/>
  <c r="K132" i="15"/>
  <c r="K133" i="15"/>
  <c r="K134" i="15"/>
  <c r="K135" i="15"/>
  <c r="K136" i="15"/>
  <c r="K137" i="15"/>
  <c r="K139" i="15"/>
  <c r="K140" i="15"/>
  <c r="K141" i="15"/>
  <c r="K143" i="15"/>
  <c r="H25" i="15"/>
  <c r="H40" i="15"/>
  <c r="H41" i="15"/>
  <c r="H45" i="15"/>
  <c r="H46" i="15"/>
  <c r="H47" i="15"/>
  <c r="H60" i="15"/>
  <c r="H62" i="15"/>
  <c r="H64" i="15"/>
  <c r="H65" i="15"/>
  <c r="H68" i="15"/>
  <c r="H71" i="15"/>
  <c r="H100" i="15"/>
  <c r="H106" i="15"/>
  <c r="H109" i="15"/>
  <c r="H117" i="15"/>
  <c r="H118" i="15"/>
  <c r="H123" i="15"/>
  <c r="H124" i="15"/>
  <c r="H125" i="15"/>
  <c r="H126" i="15"/>
  <c r="H127" i="15"/>
  <c r="H128" i="15"/>
  <c r="H130" i="15"/>
  <c r="H131" i="15"/>
  <c r="H132" i="15"/>
  <c r="H135" i="15"/>
  <c r="H136" i="15"/>
  <c r="H139" i="15"/>
  <c r="H141" i="15"/>
  <c r="E15" i="15"/>
  <c r="E16" i="15"/>
  <c r="E17" i="15"/>
  <c r="E18" i="15"/>
  <c r="E19" i="15"/>
  <c r="E20" i="15"/>
  <c r="E21" i="15"/>
  <c r="E22" i="15"/>
  <c r="E24" i="15"/>
  <c r="E26" i="15"/>
  <c r="E28" i="15"/>
  <c r="E29" i="15"/>
  <c r="E30" i="15"/>
  <c r="E33" i="15"/>
  <c r="E34" i="15"/>
  <c r="E35" i="15"/>
  <c r="E36" i="15"/>
  <c r="E37" i="15"/>
  <c r="E38" i="15"/>
  <c r="E43" i="15"/>
  <c r="E47" i="15"/>
  <c r="E48" i="15"/>
  <c r="E49" i="15"/>
  <c r="E50" i="15"/>
  <c r="E51" i="15"/>
  <c r="E52" i="15"/>
  <c r="E54" i="15"/>
  <c r="E55" i="15"/>
  <c r="E56" i="15"/>
  <c r="E57" i="15"/>
  <c r="E58" i="15"/>
  <c r="E59" i="15"/>
  <c r="E60" i="15"/>
  <c r="E62" i="15"/>
  <c r="E64" i="15"/>
  <c r="E65" i="15"/>
  <c r="E66" i="15"/>
  <c r="E67" i="15"/>
  <c r="E68" i="15"/>
  <c r="E69" i="15"/>
  <c r="E70" i="15"/>
  <c r="E71" i="15"/>
  <c r="E72" i="15"/>
  <c r="E73" i="15"/>
  <c r="E75" i="15"/>
  <c r="E76" i="15"/>
  <c r="E77" i="15"/>
  <c r="E78" i="15"/>
  <c r="E79" i="15"/>
  <c r="E80" i="15"/>
  <c r="E81" i="15"/>
  <c r="E82" i="15"/>
  <c r="E83" i="15"/>
  <c r="E84" i="15"/>
  <c r="E85" i="15"/>
  <c r="E86" i="15"/>
  <c r="E87" i="15"/>
  <c r="E88" i="15"/>
  <c r="E89" i="15"/>
  <c r="E90" i="15"/>
  <c r="E91" i="15"/>
  <c r="E92" i="15"/>
  <c r="E93" i="15"/>
  <c r="E94" i="15"/>
  <c r="E95" i="15"/>
  <c r="E96" i="15"/>
  <c r="E97" i="15"/>
  <c r="E98" i="15"/>
  <c r="E99" i="15"/>
  <c r="E100" i="15"/>
  <c r="E101" i="15"/>
  <c r="E102" i="15"/>
  <c r="E103" i="15"/>
  <c r="E105" i="15"/>
  <c r="E107" i="15"/>
  <c r="E108" i="15"/>
  <c r="E109" i="15"/>
  <c r="E110" i="15"/>
  <c r="E112" i="15"/>
  <c r="E113" i="15"/>
  <c r="E114" i="15"/>
  <c r="E115" i="15"/>
  <c r="E116" i="15"/>
  <c r="E117" i="15"/>
  <c r="E118" i="15"/>
  <c r="E119" i="15"/>
  <c r="E120" i="15"/>
  <c r="E122" i="15"/>
  <c r="E123" i="15"/>
  <c r="E124" i="15"/>
  <c r="E125" i="15"/>
  <c r="E129" i="15"/>
  <c r="E130" i="15"/>
  <c r="E132" i="15"/>
  <c r="E133" i="15"/>
  <c r="E134" i="15"/>
  <c r="E137" i="15"/>
  <c r="E139" i="15"/>
  <c r="E140" i="15"/>
  <c r="E143" i="15"/>
  <c r="E14" i="15"/>
  <c r="E142" i="15" l="1"/>
  <c r="I142" i="15"/>
  <c r="K63" i="15"/>
  <c r="J142" i="15"/>
  <c r="K142" i="15" s="1"/>
  <c r="K121" i="15"/>
  <c r="K74" i="15"/>
  <c r="K111" i="15"/>
  <c r="K104" i="15"/>
</calcChain>
</file>

<file path=xl/sharedStrings.xml><?xml version="1.0" encoding="utf-8"?>
<sst xmlns="http://schemas.openxmlformats.org/spreadsheetml/2006/main" count="302" uniqueCount="158">
  <si>
    <t xml:space="preserve">Найменування </t>
  </si>
  <si>
    <t>Загальний фонд</t>
  </si>
  <si>
    <t>Спеціальний фонд</t>
  </si>
  <si>
    <t>Разом</t>
  </si>
  <si>
    <t>виконано за звітний період (рік)</t>
  </si>
  <si>
    <t>Податок та збір на доходи фізичних осіб</t>
  </si>
  <si>
    <t>Податок на прибуток підприємств</t>
  </si>
  <si>
    <t>Рентна плата за спеціальне використання води</t>
  </si>
  <si>
    <t>Рентна плата за користування надрами</t>
  </si>
  <si>
    <t>Місцеві податки</t>
  </si>
  <si>
    <t>Податок на майно</t>
  </si>
  <si>
    <t>Туристичний збір </t>
  </si>
  <si>
    <t>Єдиний податок  </t>
  </si>
  <si>
    <t>Екологічний податок </t>
  </si>
  <si>
    <t>Плата за розміщення тимчасово вільних коштів місцевих бюджетів </t>
  </si>
  <si>
    <t>Надходження коштів від відшкодування втрат сільськогосподарського і лісогосподарського виробництва  </t>
  </si>
  <si>
    <t>Плата за надання інших адміністративних послуг</t>
  </si>
  <si>
    <t>Державне мито</t>
  </si>
  <si>
    <t>Надходження від плати за послуги, що надаються бюджетними установами згідно із законодавством </t>
  </si>
  <si>
    <t>Кошти від відчуження майна, що належить Автономній Республіці Крим та майна, що перебуває в комунальній власності  </t>
  </si>
  <si>
    <t>Кошти від продажу землі</t>
  </si>
  <si>
    <t>Усього доходів без урахування міжбюджетних трансфертів</t>
  </si>
  <si>
    <t>Стабілізаційна дотація</t>
  </si>
  <si>
    <t>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 </t>
  </si>
  <si>
    <t>Освітня субвенція з державного бюджету місцевим бюджетам</t>
  </si>
  <si>
    <t>Субвенція з державного бюджету місцевим бюджетам на здійснення заходів щодо соціально-економічного розвитку окремих територій</t>
  </si>
  <si>
    <t>Усього</t>
  </si>
  <si>
    <t>Органи мiсцевого самоврядування</t>
  </si>
  <si>
    <t>Освiта</t>
  </si>
  <si>
    <t>Дошкiльнi заклади освiти</t>
  </si>
  <si>
    <t>Вечiрнi (змiннi) школи</t>
  </si>
  <si>
    <t>Професiйно-технiчнi  заклади освіти</t>
  </si>
  <si>
    <t>Групи  централiзованого господарського обслуговування</t>
  </si>
  <si>
    <t>Допомога дітям-сиротам та дітям, позбавленим батьківського піклування, яким виповнюється 18 років</t>
  </si>
  <si>
    <t>Соцiальний захист та соцiальне забезпечення</t>
  </si>
  <si>
    <t>Пільги громадянам, які постраждали внаслідок Чорнобильськоє катастрофи, дружинам (чоловікам) та опікунам (на час опікунства) дітей померлих громадян, смерть яких повіязана з Чорнобильською катастрофою, на житлово-комунальні послуги</t>
  </si>
  <si>
    <t>Пільги багатодітним сім'ям, дитячим будинкам сімейного типу та прийомним сім'ям, в яких не менше року проживають відповідно троє або більше дітей, а також сім'ям (крім багатодітних сімей), в яких не менше року проживають троє і більше дітей, враховую</t>
  </si>
  <si>
    <t>Допомога у зв'язку з вагітністю і пологами</t>
  </si>
  <si>
    <t>Допомога на догляд за дитиною віком до 3 років</t>
  </si>
  <si>
    <t>Допомога при народженні дитини</t>
  </si>
  <si>
    <t>Допомога на дітей, над якими встановлено опіку чи піклування</t>
  </si>
  <si>
    <t>Допомога на дітей одиноким матерям</t>
  </si>
  <si>
    <t>Тимчасова державна допомога дітям</t>
  </si>
  <si>
    <t>Допомога при усиновленні дитини</t>
  </si>
  <si>
    <t>Державна соціальна допомога малозабезпеченим сім'ям</t>
  </si>
  <si>
    <t>Iншi видатки на соціальний захист населення</t>
  </si>
  <si>
    <t>Допомога на догляд за інвалідом I чи II групи внаслідок психічного розладу</t>
  </si>
  <si>
    <t>інші програми соціального захисту дітей</t>
  </si>
  <si>
    <t>Соціальні програми i заходи державних органiв у справах молоді</t>
  </si>
  <si>
    <t>Територіальні центри соціального обслуговування (надання соціальних послуг) </t>
  </si>
  <si>
    <t>Пiльги, що надаються населенню (крiм ветеранiв вiйни i працi, військовоє служби, органів внутрішніх справ та громадян, які постраждали внаслідок Чорнобильськоє катастрофи), на оплату житлово-комунальних послуг i природного газу</t>
  </si>
  <si>
    <t>Фінансова підтримка громадських організацій інвалідів і ветеранів</t>
  </si>
  <si>
    <t>Державна соціальна допомога інвалідам з дитинства та дітям інвалідам</t>
  </si>
  <si>
    <t>Житлово-комунальне господарство</t>
  </si>
  <si>
    <t>Житлово-експлуатацiйне господарство</t>
  </si>
  <si>
    <t>Капiтальний ремонт житлового фонду мiсцевих органiв влади</t>
  </si>
  <si>
    <t>Тепловi мережi</t>
  </si>
  <si>
    <t>Водопровiдно - каналiзацiйне господарство</t>
  </si>
  <si>
    <t>Благоустрiй мiст, сіл, селищ</t>
  </si>
  <si>
    <t>Культура i мистецтво</t>
  </si>
  <si>
    <t>Театри</t>
  </si>
  <si>
    <t>Бiблiотеки</t>
  </si>
  <si>
    <t>Палаци i будинки культури, клуби та iншi заклади клубного типу</t>
  </si>
  <si>
    <t>Школи естетичного виховання дiтей</t>
  </si>
  <si>
    <t>Iншi культурно-освiтнi заклади та заходи</t>
  </si>
  <si>
    <t>Телебачення i радiомовлення</t>
  </si>
  <si>
    <t>Перiодичнi видання (газети та журнали)</t>
  </si>
  <si>
    <t>Фiзична культура i спорт</t>
  </si>
  <si>
    <t>Проведення навчально-тренувальних зборiв i змагань</t>
  </si>
  <si>
    <t>Утримання та навчально-тренувальна робота дитячо-юнацьких спортивних шкiл</t>
  </si>
  <si>
    <t>Iншi видатки</t>
  </si>
  <si>
    <t>Капiтальнi вкладення</t>
  </si>
  <si>
    <t>Землеустрiй</t>
  </si>
  <si>
    <t>Видатки на проведення робіт, пов"язаних із будiвництвом, реконструкцiєю, ремонтом та утриманням автомобiльних дорiг</t>
  </si>
  <si>
    <t>Видатки на запобігання та лiквiдацiю надзвичайних ситуацiй та наслiдкiв стихiйного лиха</t>
  </si>
  <si>
    <t>Обслуговування боргу</t>
  </si>
  <si>
    <t>інша діяльність у сфері охорони навколишнього природного середовища</t>
  </si>
  <si>
    <t>Резервний фонд</t>
  </si>
  <si>
    <t>іншi видатки</t>
  </si>
  <si>
    <t>Реверсна дотація</t>
  </si>
  <si>
    <t>Повернення бюджетних позичок</t>
  </si>
  <si>
    <t>за  2016 pік</t>
  </si>
  <si>
    <t>Начальник управління</t>
  </si>
  <si>
    <t>Звіт про виконання  бюджету по місту Борисполю</t>
  </si>
  <si>
    <t>затверджено  на звітний рік з урахуванням змін</t>
  </si>
  <si>
    <t>Відсоток виконання</t>
  </si>
  <si>
    <t>Код</t>
  </si>
  <si>
    <t>грн.</t>
  </si>
  <si>
    <t>Видатки</t>
  </si>
  <si>
    <t>С.М.Заєць</t>
  </si>
  <si>
    <t>Медична субвенція з державного бюджету місцевим бюджетам</t>
  </si>
  <si>
    <t>інші субвенції</t>
  </si>
  <si>
    <t>Плата за землю</t>
  </si>
  <si>
    <t xml:space="preserve">Транспортний податок </t>
  </si>
  <si>
    <t>Субвенція</t>
  </si>
  <si>
    <t>Акцизний податок з реалізації суб'єктами господарювання роздрібної торгівлі підакцизних товарів</t>
  </si>
  <si>
    <t>Збір за провадження деяких видів підприємницької діяльності, що справлявся до 1 січня 2015 року</t>
  </si>
  <si>
    <t>Частина чистого прибутку (доходу) комунальних унітарних підприємств та їх об'єднань, що вилучається до відповідного місцевого бюджету</t>
  </si>
  <si>
    <t>Дивіденди (дохід), нараховані на акції (частки, паї) господарських товариств, у статутних капіталах яких є майно Автономної Республіки Крим, комунальна власність </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</si>
  <si>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 </t>
  </si>
  <si>
    <t>Адміністративні штрафи та інші санкції</t>
  </si>
  <si>
    <t>Адміністративні штрафи та штрафні санкції за порушення законодавства у сфері виробництва та обігу алкогольних напоїв та тютюнових виробів</t>
  </si>
  <si>
    <t>Адміністративний збір за проведення державної реєстрації юридичних осіб та фізичних осіб - підприємців та громадських формувань</t>
  </si>
  <si>
    <t>Адміністративний збір за державну реєстрацію речових прав на нерухоме майно та їх обтяжень</t>
  </si>
  <si>
    <t>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 фізичних осіб - підприємців та громадських формувань, а також плата за надання інших платних</t>
  </si>
  <si>
    <t>Надходження від орендної плати за користування цілісним майновим комплексом та іншим майном, що перебуває в комунальній власності </t>
  </si>
  <si>
    <t>Інші надходження  </t>
  </si>
  <si>
    <t>Надходження коштів пайової участі у розвитку інфраструктури населеного пункту</t>
  </si>
  <si>
    <t>Інші джерела власних надходжень бюджетних установ</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</si>
  <si>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</si>
  <si>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Цільові фонди, утворені Верховною Радою Автономної Республіки Крим, органами місцевого самоврядування та місцевими органами виконавчої влади  </t>
  </si>
  <si>
    <t>Субвенція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t>
  </si>
  <si>
    <t>Субвенція з державного бюджету місцевим бюджетам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t>
  </si>
  <si>
    <t>Інші субвенції </t>
  </si>
  <si>
    <t>Субвенція за рахунок залишку коштів освітньої субвенції з державного бюджету місцевим бюджетам, що утворилась на початок бюджетного періоду</t>
  </si>
  <si>
    <t>Пільги ветеранам війни, особам, на яких поширюється чинність Закону України іПро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t>
  </si>
  <si>
    <t>Загальноосвiтнi школи (в т.ч. школа-дитячий садок, iнтернат при школi), спецiалiзованi школи, лiцеї гiмназiї колегiуми</t>
  </si>
  <si>
    <t>Дитячi будинки (в т.ч. сiмейного типу, прийомнi сiм'ї)</t>
  </si>
  <si>
    <t>Позашкiльнi заклади освiти, заходи iз позашкiльної роботи з дiтьми</t>
  </si>
  <si>
    <t>Методична робота, iншi заходи у сфері народної освiти</t>
  </si>
  <si>
    <t>Пільги ветеранам війни, особам, на яких поширюється чинність Закону Украєни і Про статус ветеранів війни, гарантії їх соціального захисту і, особам, які мають особливі заслуги перед Батьківщиною, вдовам (вдівцям) та батькам померлих (загиблих) осіб</t>
  </si>
  <si>
    <t>Пільги ветеранам військової служби, ветеранам органів внутрішніх справ, ветеранам податкової міліції, ветеранам державної пожежної охорони, ветеранам Державної кримінально-виконавчої служби, ветеранам служби цивільного захисту, ветеранам Державної служби</t>
  </si>
  <si>
    <t>Пільги громадянам, які постраждали внаслідок Чорнобильської катастрофи, дружинам (чоловікам) та опікунам (на час опікунства) дітей померлих громадян, смерть яких повіязана з Чорнобильською катастрофою, на придбання твердого палива</t>
  </si>
  <si>
    <t>Пільги багатодітним сім'ям, дитячим будинкам сімейного типу та прийомним сім'ям, в яких не менше року проживають відповідно троє або більше дітей, а також сім'ям (крім багатодітних сімей), в яких не менше року проживають троє і більше дітей</t>
  </si>
  <si>
    <t>Субсидії населенню для відшкодування витрат на оплату житлово-комунальних послуг</t>
  </si>
  <si>
    <t>Субсидії населенню для відшкодування витрат на придбання твердого та рідкого пічного побутового палива і скрапленого газу</t>
  </si>
  <si>
    <t>Заходи з оздоровлення та відпочинку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</si>
  <si>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Центри соціальної реабілітації дітей - інвалідів; центри професійної реабілітації інвалідів </t>
  </si>
  <si>
    <t>Фiлармонiї, музичнi колективи i ансамблi та iншi мистецькі  заклади та заходи</t>
  </si>
  <si>
    <t>Житлове будівництво і придбання житла військовослужбовцям та особам рядового і начальницького складу,  звільненим у запас або відставку за станом  здоров`я, віком, вислугою років та у зв`язку із скороченням штатів, які перебувають на квартирному обліку</t>
  </si>
  <si>
    <t>Компенсаційні виплати на пільговий проїзд автомобільним транспортом окремим категоріям громадян</t>
  </si>
  <si>
    <t>Заходи та роботи з мобілізаційної підготовки місцевого значення </t>
  </si>
  <si>
    <t xml:space="preserve">Субвенція з державного бюджету місцевим бюджетам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t>
  </si>
  <si>
    <t>Субвенція з державного бюджету місцевим бюджетам на будівництво (придбання) житла для сімей загиблих військовослужбовців, які брали безпосередню участь в антитерористичній операції, а також для інвалідів I - II групи з числа військовослужбовців</t>
  </si>
  <si>
    <t>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 фізичних осіб - підприємців та громадських формувань, а також плата за надання інших платних послуг</t>
  </si>
  <si>
    <t>Пільги ветеранам війни, особам, на яких поширюється чинність Закону України і Про статус ветеранів війни, гарантії їх соціального захисту і, особам, які мають особливі заслуги перед Батьківщиною, вдовам (вдівцям) та батькам померлих (загиблих) осіб</t>
  </si>
  <si>
    <t>Пільги ветеранам війни, особам, на яких поширюється чинність Закону України і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t>
  </si>
  <si>
    <t xml:space="preserve">Субвенція з державного бюджету місцевим бюджетам на виплату допомоги сім'ям з дітьми, малозабезпеченим сім'ям, інвалідам з дитинства, дітям-інвалідам, тимчасової державної допомоги дітям та допомоги по догляду за інвалідами І чи ІІ групи </t>
  </si>
  <si>
    <t>Виплати грошово компенсації фізичним особам, які надають соціальні послуги громадянам похилого віку, інвалідам, дітям-інвалідам, хворим, які не здатні до самообслуговування і потребують сторонньої допомоги </t>
  </si>
  <si>
    <t>Субвенція з державного бюджету місцевим бюджетам на виплату допомоги сім'ям з дітьми, малозабезпеченим сім'ям, інвалідам з дитинства, дітям-інвалідам, тимчасової державної допомоги дітям та допомоги по догляду за інвалідами І чи ІІ групи</t>
  </si>
  <si>
    <t>Централiзованi бухгалтерiї обласних, міських, районних відділів освіти</t>
  </si>
  <si>
    <t>Пільги громадянам, які постраждали внаслідок Чорнобильської катастрофи, дружинам (чоловікам) та опікунам (на час опікунства) дітей померлих громадян, смерть яких повіязана з Чорнобильською катастрофою, на житлово-комунальні послуги</t>
  </si>
  <si>
    <t>Фiнансова пiдтримка спортивних споруд, які належать громадським організаціям фізкультурно-спортивної спрямованості</t>
  </si>
  <si>
    <t>Утримання центрів соціальних служб для сім’ї, дітей та молоді</t>
  </si>
  <si>
    <t>Пiльги, що надаються населенню (крiм ветеранiв вiйни i працi, військової служби, органів внутрішніх справ та громадян, які постраждали внаслідок Чорнобильської катастрофи), на оплату житлово-комунальних послуг i природного газу</t>
  </si>
  <si>
    <t>Комбiнати комунальних пiдприємств, районнi виробничi об'єднання та iншi пiдприємства, установи та організації житлово-комунального господарства</t>
  </si>
  <si>
    <t>Музеї i виставки</t>
  </si>
  <si>
    <t>Внески органів влади Автономної Республіки Крим та органів місцевого самоврядування у статутні капітали суб’єктів підприємницькоє діяльності</t>
  </si>
  <si>
    <t>Цільові фонди, утворені Верховною Радою Автономної Республіки Крим, органами місцевого самоврядування і місцевими органами виконавчої влади</t>
  </si>
  <si>
    <t>Цільові фонди, утворені Верховною Радою Автономно Республіки Крим, органами місцевого самоврядування і місцевими органами виконавчої влади</t>
  </si>
  <si>
    <t>Внески органів влади Автономно Республіки Крим та органів місцевого самоврядування у статутні капітали субєктів підприємницької діяльності</t>
  </si>
  <si>
    <t>Видатки на проведення робіт, пов’язаних із будiвництвом, реконструкцiєю, ремонтом та утриманням автомобiльних дорiг</t>
  </si>
  <si>
    <t>Виплати грошової компенсації фізичним особам, які надають соціальні послуги громадянам похилого віку, інвалідам, дітям-інвалідам, хворим, які не здатні до самообслуговування і потребують сторонньої допомоги </t>
  </si>
  <si>
    <t>Утримання центрів соціальних служб для сімї, дітей та молоді</t>
  </si>
  <si>
    <t>ЗАТВЕРДЖЕНО</t>
  </si>
  <si>
    <t>Рішення міської ради</t>
  </si>
  <si>
    <t>28 лютого 2017 року</t>
  </si>
  <si>
    <t>№ 1608-22-VII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</si>
</sst>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9" x14ac:knownFonts="1">
    <font>
      <sz val="10"/>
      <name val="Arial Cyr"/>
      <charset val="204"/>
    </font>
    <font>
      <sz val="10"/>
      <name val="Arial Cyr"/>
      <charset val="204"/>
    </font>
    <font>
      <b/>
      <sz val="12"/>
      <name val="Times New Roman"/>
      <family val="1"/>
    </font>
    <font>
      <b/>
      <sz val="12"/>
      <name val="Times New Roman"/>
      <family val="1"/>
      <charset val="204"/>
    </font>
    <font>
      <sz val="11"/>
      <color indexed="8"/>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8"/>
      <color indexed="62"/>
      <name val="Cambria"/>
      <family val="2"/>
      <charset val="204"/>
    </font>
    <font>
      <sz val="11"/>
      <color indexed="44"/>
      <name val="Calibri"/>
      <family val="2"/>
      <charset val="204"/>
    </font>
    <font>
      <b/>
      <sz val="11"/>
      <color indexed="44"/>
      <name val="Calibri"/>
      <family val="2"/>
      <charset val="204"/>
    </font>
    <font>
      <b/>
      <sz val="10"/>
      <name val="Arial Cyr"/>
      <charset val="204"/>
    </font>
    <font>
      <b/>
      <i/>
      <sz val="10"/>
      <name val="Arial Cyr"/>
      <charset val="204"/>
    </font>
    <font>
      <sz val="18"/>
      <name val="Arial Cyr"/>
      <charset val="204"/>
    </font>
    <font>
      <b/>
      <sz val="22"/>
      <name val="Times New Roman"/>
      <family val="1"/>
      <charset val="204"/>
    </font>
    <font>
      <b/>
      <sz val="20"/>
      <name val="Times New Roman"/>
      <family val="1"/>
      <charset val="204"/>
    </font>
    <font>
      <sz val="20"/>
      <name val="Times New Roman"/>
      <family val="1"/>
      <charset val="204"/>
    </font>
    <font>
      <b/>
      <i/>
      <sz val="20"/>
      <name val="Times New Roman"/>
      <family val="1"/>
      <charset val="204"/>
    </font>
    <font>
      <sz val="22"/>
      <name val="Arial Cyr"/>
      <charset val="204"/>
    </font>
    <font>
      <b/>
      <sz val="22"/>
      <name val="Arial Cyr"/>
      <charset val="204"/>
    </font>
    <font>
      <sz val="22"/>
      <name val="Times New Roman"/>
      <family val="1"/>
      <charset val="204"/>
    </font>
    <font>
      <b/>
      <sz val="22"/>
      <name val="Times New Roman Cyr"/>
      <family val="1"/>
      <charset val="204"/>
    </font>
    <font>
      <b/>
      <sz val="22"/>
      <name val="Times New Roman"/>
      <family val="1"/>
    </font>
    <font>
      <sz val="22"/>
      <name val="Times New Roman"/>
      <family val="1"/>
    </font>
    <font>
      <sz val="22"/>
      <name val="Times New Roman CYR"/>
      <family val="1"/>
      <charset val="204"/>
    </font>
    <font>
      <b/>
      <i/>
      <sz val="22"/>
      <name val="Times New Roman"/>
      <family val="1"/>
      <charset val="204"/>
    </font>
    <font>
      <i/>
      <sz val="22"/>
      <name val="Times New Roman"/>
      <family val="1"/>
      <charset val="204"/>
    </font>
    <font>
      <b/>
      <i/>
      <sz val="24"/>
      <name val="Times New Roman"/>
      <family val="1"/>
      <charset val="204"/>
    </font>
    <font>
      <sz val="20"/>
      <name val="Times New Roman CYR"/>
      <family val="1"/>
      <charset val="204"/>
    </font>
    <font>
      <i/>
      <sz val="22"/>
      <name val="Times New Roman"/>
      <family val="1"/>
    </font>
    <font>
      <i/>
      <sz val="22"/>
      <name val="Arial Cyr"/>
      <charset val="204"/>
    </font>
    <font>
      <sz val="24"/>
      <name val="Times New Roman"/>
      <family val="1"/>
      <charset val="204"/>
    </font>
  </fonts>
  <fills count="23">
    <fill>
      <patternFill patternType="none"/>
    </fill>
    <fill>
      <patternFill patternType="gray125"/>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9"/>
        <bgColor indexed="26"/>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39">
    <xf numFmtId="0" fontId="0" fillId="0" borderId="0"/>
    <xf numFmtId="0" fontId="4" fillId="2"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2"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4" borderId="0" applyNumberFormat="0" applyBorder="0" applyAlignment="0" applyProtection="0"/>
    <xf numFmtId="0" fontId="16" fillId="12"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6" fillId="4"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5" fillId="4" borderId="1" applyNumberFormat="0" applyAlignment="0" applyProtection="0"/>
    <xf numFmtId="0" fontId="6" fillId="2" borderId="2" applyNumberFormat="0" applyAlignment="0" applyProtection="0"/>
    <xf numFmtId="0" fontId="7" fillId="2" borderId="1" applyNumberFormat="0" applyAlignment="0" applyProtection="0"/>
    <xf numFmtId="0" fontId="8" fillId="0" borderId="3" applyNumberFormat="0" applyFill="0" applyAlignment="0" applyProtection="0"/>
    <xf numFmtId="0" fontId="17" fillId="17" borderId="4" applyNumberFormat="0" applyAlignment="0" applyProtection="0"/>
    <xf numFmtId="0" fontId="15" fillId="0" borderId="0" applyNumberFormat="0" applyFill="0" applyBorder="0" applyAlignment="0" applyProtection="0"/>
    <xf numFmtId="0" fontId="9" fillId="11" borderId="0" applyNumberFormat="0" applyBorder="0" applyAlignment="0" applyProtection="0"/>
    <xf numFmtId="0" fontId="10" fillId="3" borderId="0" applyNumberFormat="0" applyBorder="0" applyAlignment="0" applyProtection="0"/>
    <xf numFmtId="0" fontId="11" fillId="0" borderId="0" applyNumberFormat="0" applyFill="0" applyBorder="0" applyAlignment="0" applyProtection="0"/>
    <xf numFmtId="0" fontId="1" fillId="6" borderId="5" applyNumberFormat="0" applyFont="0" applyAlignment="0" applyProtection="0"/>
    <xf numFmtId="0" fontId="6" fillId="18" borderId="2" applyNumberFormat="0" applyAlignment="0" applyProtection="0"/>
    <xf numFmtId="0" fontId="12" fillId="0" borderId="6" applyNumberFormat="0" applyFill="0" applyAlignment="0" applyProtection="0"/>
    <xf numFmtId="0" fontId="13" fillId="0" borderId="0" applyNumberFormat="0" applyFill="0" applyBorder="0" applyAlignment="0" applyProtection="0"/>
    <xf numFmtId="0" fontId="14" fillId="5" borderId="0" applyNumberFormat="0" applyBorder="0" applyAlignment="0" applyProtection="0"/>
  </cellStyleXfs>
  <cellXfs count="106">
    <xf numFmtId="0" fontId="0" fillId="0" borderId="0" xfId="0"/>
    <xf numFmtId="0" fontId="3" fillId="0" borderId="0" xfId="0" applyFont="1" applyFill="1" applyBorder="1" applyAlignment="1">
      <alignment horizontal="center"/>
    </xf>
    <xf numFmtId="0" fontId="2" fillId="0" borderId="0" xfId="0" applyFont="1" applyFill="1" applyBorder="1" applyAlignment="1">
      <alignment vertical="center"/>
    </xf>
    <xf numFmtId="0" fontId="3" fillId="0" borderId="0" xfId="0" applyFont="1" applyFill="1" applyBorder="1" applyAlignment="1">
      <alignment horizontal="center"/>
    </xf>
    <xf numFmtId="0" fontId="18" fillId="0" borderId="0" xfId="0" applyFont="1"/>
    <xf numFmtId="0" fontId="19" fillId="0" borderId="0" xfId="0" applyFont="1"/>
    <xf numFmtId="0" fontId="19" fillId="19" borderId="0" xfId="0" applyFont="1" applyFill="1"/>
    <xf numFmtId="0" fontId="0" fillId="0" borderId="0" xfId="0" applyFont="1"/>
    <xf numFmtId="0" fontId="19" fillId="20" borderId="0" xfId="0" applyFont="1" applyFill="1"/>
    <xf numFmtId="0" fontId="20" fillId="0" borderId="0" xfId="0" applyFont="1"/>
    <xf numFmtId="2" fontId="20" fillId="0" borderId="0" xfId="0" applyNumberFormat="1" applyFont="1"/>
    <xf numFmtId="0" fontId="25" fillId="0" borderId="0" xfId="0" applyFont="1"/>
    <xf numFmtId="0" fontId="31" fillId="0" borderId="9" xfId="0" applyNumberFormat="1" applyFont="1" applyFill="1" applyBorder="1" applyAlignment="1" applyProtection="1">
      <alignment horizontal="center" vertical="center"/>
    </xf>
    <xf numFmtId="0" fontId="31" fillId="0" borderId="22" xfId="0" applyNumberFormat="1" applyFont="1" applyFill="1" applyBorder="1" applyAlignment="1" applyProtection="1">
      <alignment horizontal="center" vertical="center"/>
    </xf>
    <xf numFmtId="0" fontId="31" fillId="0" borderId="8" xfId="0" applyNumberFormat="1" applyFont="1" applyFill="1" applyBorder="1" applyAlignment="1" applyProtection="1">
      <alignment horizontal="center" vertical="center"/>
    </xf>
    <xf numFmtId="164" fontId="21" fillId="0" borderId="8" xfId="0" applyNumberFormat="1" applyFont="1" applyFill="1" applyBorder="1" applyAlignment="1" applyProtection="1">
      <alignment horizontal="center"/>
    </xf>
    <xf numFmtId="0" fontId="27" fillId="0" borderId="8" xfId="0" applyFont="1" applyFill="1" applyBorder="1" applyAlignment="1">
      <alignment horizontal="left" vertical="center" wrapText="1"/>
    </xf>
    <xf numFmtId="0" fontId="27" fillId="0" borderId="8" xfId="0" applyFont="1" applyFill="1" applyBorder="1" applyAlignment="1">
      <alignment horizontal="center" vertical="center" wrapText="1"/>
    </xf>
    <xf numFmtId="1" fontId="27" fillId="0" borderId="8" xfId="0" applyNumberFormat="1" applyFont="1" applyFill="1" applyBorder="1" applyAlignment="1" applyProtection="1">
      <alignment horizontal="center"/>
    </xf>
    <xf numFmtId="164" fontId="27" fillId="0" borderId="8" xfId="0" applyNumberFormat="1" applyFont="1" applyFill="1" applyBorder="1" applyAlignment="1" applyProtection="1">
      <alignment horizontal="center"/>
    </xf>
    <xf numFmtId="1" fontId="27" fillId="0" borderId="26" xfId="0" applyNumberFormat="1" applyFont="1" applyFill="1" applyBorder="1" applyAlignment="1" applyProtection="1">
      <alignment horizontal="center"/>
    </xf>
    <xf numFmtId="1" fontId="32" fillId="20" borderId="8" xfId="0" applyNumberFormat="1" applyFont="1" applyFill="1" applyBorder="1" applyAlignment="1" applyProtection="1">
      <alignment horizontal="center"/>
    </xf>
    <xf numFmtId="164" fontId="32" fillId="20" borderId="8" xfId="0" applyNumberFormat="1" applyFont="1" applyFill="1" applyBorder="1" applyAlignment="1" applyProtection="1">
      <alignment horizontal="center"/>
    </xf>
    <xf numFmtId="1" fontId="27" fillId="20" borderId="8" xfId="0" applyNumberFormat="1" applyFont="1" applyFill="1" applyBorder="1" applyAlignment="1" applyProtection="1">
      <alignment horizontal="center"/>
    </xf>
    <xf numFmtId="1" fontId="27" fillId="20" borderId="26" xfId="0" applyNumberFormat="1" applyFont="1" applyFill="1" applyBorder="1" applyAlignment="1" applyProtection="1">
      <alignment horizontal="center"/>
    </xf>
    <xf numFmtId="164" fontId="33" fillId="20" borderId="8" xfId="0" applyNumberFormat="1" applyFont="1" applyFill="1" applyBorder="1" applyAlignment="1" applyProtection="1">
      <alignment horizontal="center"/>
    </xf>
    <xf numFmtId="1" fontId="32" fillId="22" borderId="8" xfId="0" applyNumberFormat="1" applyFont="1" applyFill="1" applyBorder="1" applyAlignment="1" applyProtection="1">
      <alignment horizontal="center"/>
    </xf>
    <xf numFmtId="164" fontId="32" fillId="22" borderId="8" xfId="0" applyNumberFormat="1" applyFont="1" applyFill="1" applyBorder="1" applyAlignment="1" applyProtection="1">
      <alignment horizontal="center"/>
    </xf>
    <xf numFmtId="0" fontId="32" fillId="0" borderId="8" xfId="0" applyFont="1" applyFill="1" applyBorder="1" applyAlignment="1">
      <alignment horizontal="left" vertical="center" wrapText="1"/>
    </xf>
    <xf numFmtId="0" fontId="32" fillId="0" borderId="8" xfId="0" applyFont="1" applyFill="1" applyBorder="1" applyAlignment="1">
      <alignment horizontal="center" vertical="center"/>
    </xf>
    <xf numFmtId="1" fontId="32" fillId="0" borderId="8" xfId="0" applyNumberFormat="1" applyFont="1" applyFill="1" applyBorder="1" applyAlignment="1" applyProtection="1">
      <alignment horizontal="center"/>
    </xf>
    <xf numFmtId="164" fontId="32" fillId="0" borderId="8" xfId="0" applyNumberFormat="1" applyFont="1" applyFill="1" applyBorder="1" applyAlignment="1" applyProtection="1">
      <alignment horizontal="center"/>
    </xf>
    <xf numFmtId="164" fontId="27" fillId="22" borderId="8" xfId="0" applyNumberFormat="1" applyFont="1" applyFill="1" applyBorder="1" applyAlignment="1" applyProtection="1">
      <alignment horizontal="center"/>
    </xf>
    <xf numFmtId="0" fontId="27" fillId="0" borderId="8" xfId="0" applyFont="1" applyFill="1" applyBorder="1" applyAlignment="1">
      <alignment horizontal="center" vertical="center"/>
    </xf>
    <xf numFmtId="164" fontId="27" fillId="20" borderId="8" xfId="0" applyNumberFormat="1" applyFont="1" applyFill="1" applyBorder="1" applyAlignment="1" applyProtection="1">
      <alignment horizontal="center"/>
    </xf>
    <xf numFmtId="1" fontId="33" fillId="0" borderId="8" xfId="0" applyNumberFormat="1" applyFont="1" applyFill="1" applyBorder="1" applyAlignment="1" applyProtection="1">
      <alignment horizontal="center"/>
    </xf>
    <xf numFmtId="164" fontId="21" fillId="22" borderId="8" xfId="0" applyNumberFormat="1" applyFont="1" applyFill="1" applyBorder="1" applyAlignment="1" applyProtection="1">
      <alignment horizontal="center"/>
    </xf>
    <xf numFmtId="0" fontId="32" fillId="21" borderId="8" xfId="0" applyFont="1" applyFill="1" applyBorder="1" applyAlignment="1">
      <alignment horizontal="center" vertical="center"/>
    </xf>
    <xf numFmtId="1" fontId="32" fillId="21" borderId="8" xfId="0" applyNumberFormat="1" applyFont="1" applyFill="1" applyBorder="1" applyAlignment="1" applyProtection="1">
      <alignment horizontal="center"/>
    </xf>
    <xf numFmtId="164" fontId="27" fillId="21" borderId="8" xfId="0" applyNumberFormat="1" applyFont="1" applyFill="1" applyBorder="1" applyAlignment="1" applyProtection="1">
      <alignment horizontal="center"/>
    </xf>
    <xf numFmtId="164" fontId="32" fillId="21" borderId="8" xfId="0" applyNumberFormat="1" applyFont="1" applyFill="1" applyBorder="1" applyAlignment="1" applyProtection="1">
      <alignment horizontal="center"/>
    </xf>
    <xf numFmtId="0" fontId="27" fillId="22" borderId="8" xfId="0" applyFont="1" applyFill="1" applyBorder="1" applyAlignment="1">
      <alignment horizontal="center" vertical="center"/>
    </xf>
    <xf numFmtId="0" fontId="32" fillId="20" borderId="8" xfId="0" applyFont="1" applyFill="1" applyBorder="1" applyAlignment="1">
      <alignment horizontal="center" vertical="center"/>
    </xf>
    <xf numFmtId="0" fontId="21" fillId="22" borderId="8" xfId="0" applyFont="1" applyFill="1" applyBorder="1" applyAlignment="1">
      <alignment horizontal="center" vertical="center"/>
    </xf>
    <xf numFmtId="0" fontId="29" fillId="0" borderId="0" xfId="0" applyFont="1" applyFill="1" applyBorder="1" applyAlignment="1">
      <alignment vertical="top" wrapText="1"/>
    </xf>
    <xf numFmtId="0" fontId="25" fillId="0" borderId="7" xfId="0" applyFont="1" applyFill="1" applyBorder="1" applyAlignment="1">
      <alignment horizontal="center"/>
    </xf>
    <xf numFmtId="0" fontId="25" fillId="0" borderId="0" xfId="0" applyFont="1" applyFill="1" applyBorder="1"/>
    <xf numFmtId="2" fontId="25" fillId="0" borderId="0" xfId="0" applyNumberFormat="1" applyFont="1" applyFill="1" applyBorder="1"/>
    <xf numFmtId="2" fontId="25" fillId="0" borderId="0" xfId="0" applyNumberFormat="1" applyFont="1"/>
    <xf numFmtId="0" fontId="34" fillId="22" borderId="8" xfId="0" applyFont="1" applyFill="1" applyBorder="1" applyAlignment="1">
      <alignment horizontal="center" vertical="center" wrapText="1"/>
    </xf>
    <xf numFmtId="0" fontId="35" fillId="0" borderId="9" xfId="0" applyNumberFormat="1" applyFont="1" applyFill="1" applyBorder="1" applyAlignment="1" applyProtection="1">
      <alignment horizontal="center" vertical="center"/>
    </xf>
    <xf numFmtId="0" fontId="23" fillId="0" borderId="8" xfId="0" applyFont="1" applyFill="1" applyBorder="1" applyAlignment="1">
      <alignment horizontal="left" vertical="center" wrapText="1"/>
    </xf>
    <xf numFmtId="0" fontId="3" fillId="0" borderId="0" xfId="0" applyFont="1" applyFill="1" applyBorder="1" applyAlignment="1">
      <alignment horizontal="center"/>
    </xf>
    <xf numFmtId="0" fontId="32" fillId="0" borderId="8" xfId="0" applyFont="1" applyFill="1" applyBorder="1" applyAlignment="1">
      <alignment horizontal="center" vertical="center" wrapText="1"/>
    </xf>
    <xf numFmtId="1" fontId="32" fillId="0" borderId="26" xfId="0" applyNumberFormat="1" applyFont="1" applyFill="1" applyBorder="1" applyAlignment="1" applyProtection="1">
      <alignment horizontal="center"/>
    </xf>
    <xf numFmtId="0" fontId="24" fillId="0" borderId="8" xfId="0" applyFont="1" applyFill="1" applyBorder="1" applyAlignment="1">
      <alignment horizontal="left" vertical="center" wrapText="1"/>
    </xf>
    <xf numFmtId="164" fontId="33" fillId="0" borderId="8" xfId="0" applyNumberFormat="1" applyFont="1" applyFill="1" applyBorder="1" applyAlignment="1" applyProtection="1">
      <alignment horizontal="center"/>
    </xf>
    <xf numFmtId="1" fontId="33" fillId="0" borderId="26" xfId="0" applyNumberFormat="1" applyFont="1" applyFill="1" applyBorder="1" applyAlignment="1" applyProtection="1">
      <alignment horizontal="center"/>
    </xf>
    <xf numFmtId="0" fontId="27" fillId="0" borderId="8" xfId="0" applyFont="1" applyFill="1" applyBorder="1" applyAlignment="1">
      <alignment horizontal="center" wrapText="1"/>
    </xf>
    <xf numFmtId="1" fontId="21" fillId="20" borderId="8" xfId="0" applyNumberFormat="1" applyFont="1" applyFill="1" applyBorder="1" applyAlignment="1" applyProtection="1">
      <alignment horizontal="center"/>
    </xf>
    <xf numFmtId="1" fontId="21" fillId="20" borderId="26" xfId="0" applyNumberFormat="1" applyFont="1" applyFill="1" applyBorder="1" applyAlignment="1" applyProtection="1">
      <alignment horizontal="center"/>
    </xf>
    <xf numFmtId="0" fontId="22" fillId="20" borderId="8" xfId="0" applyFont="1" applyFill="1" applyBorder="1" applyAlignment="1">
      <alignment horizontal="left" vertical="center" wrapText="1"/>
    </xf>
    <xf numFmtId="0" fontId="21" fillId="20" borderId="8" xfId="0" applyFont="1" applyFill="1" applyBorder="1" applyAlignment="1">
      <alignment horizontal="center" vertical="center" wrapText="1"/>
    </xf>
    <xf numFmtId="164" fontId="21" fillId="20" borderId="8" xfId="0" applyNumberFormat="1" applyFont="1" applyFill="1" applyBorder="1" applyAlignment="1" applyProtection="1">
      <alignment horizontal="center"/>
    </xf>
    <xf numFmtId="0" fontId="23" fillId="20" borderId="8" xfId="0" applyFont="1" applyFill="1" applyBorder="1" applyAlignment="1">
      <alignment horizontal="left" vertical="center" wrapText="1"/>
    </xf>
    <xf numFmtId="0" fontId="27" fillId="20" borderId="8" xfId="0" applyFont="1" applyFill="1" applyBorder="1" applyAlignment="1">
      <alignment horizontal="center" vertical="center" wrapText="1"/>
    </xf>
    <xf numFmtId="0" fontId="27" fillId="20" borderId="8" xfId="0" applyFont="1" applyFill="1" applyBorder="1" applyAlignment="1">
      <alignment horizontal="left" vertical="center" wrapText="1"/>
    </xf>
    <xf numFmtId="0" fontId="27" fillId="20" borderId="8" xfId="0" applyFont="1" applyFill="1" applyBorder="1" applyAlignment="1">
      <alignment horizontal="center" vertical="center"/>
    </xf>
    <xf numFmtId="0" fontId="36" fillId="20" borderId="0" xfId="0" applyFont="1" applyFill="1" applyBorder="1" applyAlignment="1">
      <alignment vertical="top" wrapText="1"/>
    </xf>
    <xf numFmtId="0" fontId="37" fillId="20" borderId="7" xfId="0" applyFont="1" applyFill="1" applyBorder="1" applyAlignment="1">
      <alignment horizontal="center"/>
    </xf>
    <xf numFmtId="0" fontId="37" fillId="20" borderId="0" xfId="0" applyFont="1" applyFill="1" applyBorder="1"/>
    <xf numFmtId="2" fontId="37" fillId="20" borderId="0" xfId="0" applyNumberFormat="1" applyFont="1" applyFill="1" applyBorder="1"/>
    <xf numFmtId="2" fontId="37" fillId="20" borderId="0" xfId="0" applyNumberFormat="1" applyFont="1" applyFill="1"/>
    <xf numFmtId="0" fontId="38" fillId="20" borderId="8" xfId="0" applyFont="1" applyFill="1" applyBorder="1" applyAlignment="1">
      <alignment horizontal="center" vertical="center" wrapText="1"/>
    </xf>
    <xf numFmtId="49" fontId="30" fillId="0" borderId="23" xfId="0" applyNumberFormat="1" applyFont="1" applyFill="1" applyBorder="1" applyAlignment="1" applyProtection="1">
      <alignment horizontal="center" vertical="center" wrapText="1"/>
      <protection locked="0"/>
    </xf>
    <xf numFmtId="49" fontId="30" fillId="0" borderId="17" xfId="0" applyNumberFormat="1" applyFont="1" applyFill="1" applyBorder="1" applyAlignment="1" applyProtection="1">
      <alignment horizontal="center" vertical="center" wrapText="1"/>
      <protection locked="0"/>
    </xf>
    <xf numFmtId="49" fontId="30" fillId="0" borderId="19" xfId="0" applyNumberFormat="1" applyFont="1" applyFill="1" applyBorder="1" applyAlignment="1" applyProtection="1">
      <alignment horizontal="center" vertical="center" wrapText="1"/>
      <protection locked="0"/>
    </xf>
    <xf numFmtId="49" fontId="30" fillId="0" borderId="25" xfId="0" applyNumberFormat="1" applyFont="1" applyFill="1" applyBorder="1" applyAlignment="1" applyProtection="1">
      <alignment horizontal="center" vertical="center" wrapText="1"/>
      <protection locked="0"/>
    </xf>
    <xf numFmtId="49" fontId="30" fillId="0" borderId="24" xfId="0" applyNumberFormat="1" applyFont="1" applyFill="1" applyBorder="1" applyAlignment="1" applyProtection="1">
      <alignment horizontal="center" vertical="center" wrapText="1"/>
      <protection locked="0"/>
    </xf>
    <xf numFmtId="49" fontId="30" fillId="0" borderId="21" xfId="0" applyNumberFormat="1" applyFont="1" applyFill="1" applyBorder="1" applyAlignment="1" applyProtection="1">
      <alignment horizontal="center" vertical="center" wrapText="1"/>
      <protection locked="0"/>
    </xf>
    <xf numFmtId="49" fontId="30" fillId="0" borderId="29" xfId="0" applyNumberFormat="1" applyFont="1" applyFill="1" applyBorder="1" applyAlignment="1" applyProtection="1">
      <alignment horizontal="center" vertical="center" wrapText="1"/>
      <protection locked="0"/>
    </xf>
    <xf numFmtId="49" fontId="30" fillId="0" borderId="30" xfId="0" applyNumberFormat="1" applyFont="1" applyFill="1" applyBorder="1" applyAlignment="1" applyProtection="1">
      <alignment horizontal="center" vertical="center" wrapText="1"/>
      <protection locked="0"/>
    </xf>
    <xf numFmtId="49" fontId="30" fillId="0" borderId="31" xfId="0" applyNumberFormat="1" applyFont="1" applyFill="1" applyBorder="1" applyAlignment="1" applyProtection="1">
      <alignment horizontal="center" vertical="center" wrapText="1"/>
      <protection locked="0"/>
    </xf>
    <xf numFmtId="0" fontId="29" fillId="0" borderId="10" xfId="0" applyFont="1" applyFill="1" applyBorder="1" applyAlignment="1" applyProtection="1">
      <alignment horizontal="center" vertical="center" wrapText="1"/>
      <protection locked="0"/>
    </xf>
    <xf numFmtId="0" fontId="29" fillId="0" borderId="11"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0" borderId="27" xfId="0" applyFont="1" applyFill="1" applyBorder="1" applyAlignment="1" applyProtection="1">
      <alignment horizontal="center" vertical="center" wrapText="1"/>
      <protection locked="0"/>
    </xf>
    <xf numFmtId="0" fontId="29" fillId="0" borderId="28" xfId="0" applyFont="1" applyFill="1" applyBorder="1" applyAlignment="1" applyProtection="1">
      <alignment horizontal="center" vertical="center" wrapText="1"/>
      <protection locked="0"/>
    </xf>
    <xf numFmtId="0" fontId="3" fillId="0" borderId="0" xfId="0" applyFont="1" applyFill="1" applyBorder="1" applyAlignment="1">
      <alignment horizontal="center"/>
    </xf>
    <xf numFmtId="0" fontId="26" fillId="0" borderId="7" xfId="0" applyFont="1" applyFill="1" applyBorder="1" applyAlignment="1">
      <alignment horizontal="center"/>
    </xf>
    <xf numFmtId="0" fontId="27" fillId="0" borderId="25"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1" fillId="0" borderId="0" xfId="0" applyFont="1" applyFill="1" applyBorder="1" applyAlignment="1">
      <alignment horizontal="center"/>
    </xf>
    <xf numFmtId="0" fontId="26" fillId="0" borderId="0" xfId="0" applyFont="1" applyFill="1" applyBorder="1" applyAlignment="1">
      <alignment horizontal="center" vertical="center"/>
    </xf>
    <xf numFmtId="0" fontId="27" fillId="0" borderId="0" xfId="0" applyFont="1" applyFill="1" applyBorder="1" applyAlignment="1" applyProtection="1">
      <alignment horizontal="center"/>
      <protection locked="0"/>
    </xf>
    <xf numFmtId="49" fontId="35" fillId="0" borderId="13" xfId="0" applyNumberFormat="1" applyFont="1" applyFill="1" applyBorder="1" applyAlignment="1" applyProtection="1">
      <alignment horizontal="center" vertical="center" wrapText="1"/>
      <protection locked="0"/>
    </xf>
    <xf numFmtId="49" fontId="35" fillId="0" borderId="14" xfId="0" applyNumberFormat="1" applyFont="1" applyFill="1" applyBorder="1" applyAlignment="1" applyProtection="1">
      <alignment horizontal="center" vertical="center" wrapText="1"/>
      <protection locked="0"/>
    </xf>
    <xf numFmtId="49" fontId="35" fillId="0" borderId="15" xfId="0" applyNumberFormat="1" applyFont="1" applyFill="1" applyBorder="1" applyAlignment="1" applyProtection="1">
      <alignment horizontal="center" vertical="center" wrapText="1"/>
      <protection locked="0"/>
    </xf>
    <xf numFmtId="49" fontId="28" fillId="0" borderId="16" xfId="0" applyNumberFormat="1" applyFont="1" applyFill="1" applyBorder="1" applyAlignment="1" applyProtection="1">
      <alignment horizontal="center" vertical="center" wrapText="1"/>
      <protection locked="0"/>
    </xf>
    <xf numFmtId="49" fontId="28" fillId="0" borderId="18" xfId="0" applyNumberFormat="1" applyFont="1" applyFill="1" applyBorder="1" applyAlignment="1" applyProtection="1">
      <alignment horizontal="center" vertical="center" wrapText="1"/>
      <protection locked="0"/>
    </xf>
    <xf numFmtId="49" fontId="28" fillId="0" borderId="20" xfId="0" applyNumberFormat="1" applyFont="1" applyFill="1" applyBorder="1" applyAlignment="1" applyProtection="1">
      <alignment horizontal="center" vertical="center" wrapText="1"/>
      <protection locked="0"/>
    </xf>
    <xf numFmtId="49" fontId="29" fillId="0" borderId="10" xfId="0" applyNumberFormat="1" applyFont="1" applyFill="1" applyBorder="1" applyAlignment="1" applyProtection="1">
      <alignment horizontal="center" vertical="center" wrapText="1"/>
      <protection locked="0"/>
    </xf>
    <xf numFmtId="49" fontId="29" fillId="0" borderId="11" xfId="0" applyNumberFormat="1" applyFont="1" applyFill="1" applyBorder="1" applyAlignment="1" applyProtection="1">
      <alignment horizontal="center" vertical="center" wrapText="1"/>
      <protection locked="0"/>
    </xf>
    <xf numFmtId="49" fontId="29" fillId="0" borderId="12" xfId="0" applyNumberFormat="1" applyFont="1" applyFill="1" applyBorder="1" applyAlignment="1" applyProtection="1">
      <alignment horizontal="center" vertical="center" wrapText="1"/>
      <protection locked="0"/>
    </xf>
    <xf numFmtId="0" fontId="37" fillId="20" borderId="7" xfId="0" applyFont="1" applyFill="1" applyBorder="1" applyAlignment="1">
      <alignment horizontal="center"/>
    </xf>
  </cellXfs>
  <cellStyles count="39">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Акцент1 2" xfId="19"/>
    <cellStyle name="Акцент2 2" xfId="20"/>
    <cellStyle name="Акцент3 2" xfId="21"/>
    <cellStyle name="Акцент4 2" xfId="22"/>
    <cellStyle name="Акцент5 2" xfId="23"/>
    <cellStyle name="Акцент6 2" xfId="24"/>
    <cellStyle name="Ввод  2" xfId="25"/>
    <cellStyle name="Вывод 2" xfId="26"/>
    <cellStyle name="Вычисление 2" xfId="27"/>
    <cellStyle name="Итог 2" xfId="28"/>
    <cellStyle name="Контрольная ячейка 2" xfId="29"/>
    <cellStyle name="Название 2" xfId="30"/>
    <cellStyle name="Нейтральный 2" xfId="31"/>
    <cellStyle name="Обычный" xfId="0" builtinId="0"/>
    <cellStyle name="Плохой 2" xfId="32"/>
    <cellStyle name="Пояснение 2" xfId="33"/>
    <cellStyle name="Примечание 2" xfId="34"/>
    <cellStyle name="Результат 1" xfId="35"/>
    <cellStyle name="Связанная ячейка 2" xfId="36"/>
    <cellStyle name="Текст предупреждения 2" xfId="37"/>
    <cellStyle name="Хороший 2" xfId="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3076575</xdr:colOff>
      <xdr:row>143</xdr:row>
      <xdr:rowOff>0</xdr:rowOff>
    </xdr:from>
    <xdr:to>
      <xdr:col>2</xdr:col>
      <xdr:colOff>379049</xdr:colOff>
      <xdr:row>143</xdr:row>
      <xdr:rowOff>28575</xdr:rowOff>
    </xdr:to>
    <xdr:sp macro="" textlink="">
      <xdr:nvSpPr>
        <xdr:cNvPr id="2121" name="Text Box 1"/>
        <xdr:cNvSpPr txBox="1">
          <a:spLocks noChangeArrowheads="1"/>
        </xdr:cNvSpPr>
      </xdr:nvSpPr>
      <xdr:spPr bwMode="auto">
        <a:xfrm>
          <a:off x="3152775" y="4429125"/>
          <a:ext cx="2562225" cy="28575"/>
        </a:xfrm>
        <a:prstGeom prst="rect">
          <a:avLst/>
        </a:prstGeom>
        <a:noFill/>
        <a:ln w="9525">
          <a:noFill/>
          <a:miter lim="800000"/>
          <a:headEnd/>
          <a:tailEnd/>
        </a:ln>
      </xdr:spPr>
    </xdr:sp>
    <xdr:clientData/>
  </xdr:twoCellAnchor>
  <xdr:twoCellAnchor editAs="oneCell">
    <xdr:from>
      <xdr:col>0</xdr:col>
      <xdr:colOff>3076575</xdr:colOff>
      <xdr:row>143</xdr:row>
      <xdr:rowOff>0</xdr:rowOff>
    </xdr:from>
    <xdr:to>
      <xdr:col>2</xdr:col>
      <xdr:colOff>379049</xdr:colOff>
      <xdr:row>143</xdr:row>
      <xdr:rowOff>28575</xdr:rowOff>
    </xdr:to>
    <xdr:sp macro="" textlink="">
      <xdr:nvSpPr>
        <xdr:cNvPr id="2122" name="Text Box 2"/>
        <xdr:cNvSpPr txBox="1">
          <a:spLocks noChangeArrowheads="1"/>
        </xdr:cNvSpPr>
      </xdr:nvSpPr>
      <xdr:spPr bwMode="auto">
        <a:xfrm>
          <a:off x="3152775" y="4429125"/>
          <a:ext cx="2562225" cy="28575"/>
        </a:xfrm>
        <a:prstGeom prst="rect">
          <a:avLst/>
        </a:prstGeom>
        <a:noFill/>
        <a:ln w="9525">
          <a:noFill/>
          <a:miter lim="800000"/>
          <a:headEnd/>
          <a:tailEnd/>
        </a:ln>
      </xdr:spPr>
    </xdr:sp>
    <xdr:clientData/>
  </xdr:twoCellAnchor>
  <xdr:twoCellAnchor editAs="oneCell">
    <xdr:from>
      <xdr:col>0</xdr:col>
      <xdr:colOff>3076575</xdr:colOff>
      <xdr:row>143</xdr:row>
      <xdr:rowOff>0</xdr:rowOff>
    </xdr:from>
    <xdr:to>
      <xdr:col>2</xdr:col>
      <xdr:colOff>379049</xdr:colOff>
      <xdr:row>143</xdr:row>
      <xdr:rowOff>28575</xdr:rowOff>
    </xdr:to>
    <xdr:sp macro="" textlink="">
      <xdr:nvSpPr>
        <xdr:cNvPr id="2123" name="Text Box 3"/>
        <xdr:cNvSpPr txBox="1">
          <a:spLocks noChangeArrowheads="1"/>
        </xdr:cNvSpPr>
      </xdr:nvSpPr>
      <xdr:spPr bwMode="auto">
        <a:xfrm>
          <a:off x="3152775" y="4429125"/>
          <a:ext cx="2562225" cy="28575"/>
        </a:xfrm>
        <a:prstGeom prst="rect">
          <a:avLst/>
        </a:prstGeom>
        <a:noFill/>
        <a:ln w="9525">
          <a:noFill/>
          <a:miter lim="800000"/>
          <a:headEnd/>
          <a:tailEnd/>
        </a:ln>
      </xdr:spPr>
    </xdr:sp>
    <xdr:clientData/>
  </xdr:twoCellAnchor>
  <xdr:twoCellAnchor editAs="oneCell">
    <xdr:from>
      <xdr:col>0</xdr:col>
      <xdr:colOff>3076575</xdr:colOff>
      <xdr:row>143</xdr:row>
      <xdr:rowOff>0</xdr:rowOff>
    </xdr:from>
    <xdr:to>
      <xdr:col>2</xdr:col>
      <xdr:colOff>379049</xdr:colOff>
      <xdr:row>143</xdr:row>
      <xdr:rowOff>28575</xdr:rowOff>
    </xdr:to>
    <xdr:sp macro="" textlink="">
      <xdr:nvSpPr>
        <xdr:cNvPr id="2124" name="Text Box 4"/>
        <xdr:cNvSpPr txBox="1">
          <a:spLocks noChangeArrowheads="1"/>
        </xdr:cNvSpPr>
      </xdr:nvSpPr>
      <xdr:spPr bwMode="auto">
        <a:xfrm>
          <a:off x="3152775" y="4429125"/>
          <a:ext cx="2562225" cy="28575"/>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3076575</xdr:colOff>
      <xdr:row>139</xdr:row>
      <xdr:rowOff>0</xdr:rowOff>
    </xdr:from>
    <xdr:to>
      <xdr:col>2</xdr:col>
      <xdr:colOff>379049</xdr:colOff>
      <xdr:row>139</xdr:row>
      <xdr:rowOff>28575</xdr:rowOff>
    </xdr:to>
    <xdr:sp macro="" textlink="">
      <xdr:nvSpPr>
        <xdr:cNvPr id="2" name="Text Box 1"/>
        <xdr:cNvSpPr txBox="1">
          <a:spLocks noChangeArrowheads="1"/>
        </xdr:cNvSpPr>
      </xdr:nvSpPr>
      <xdr:spPr bwMode="auto">
        <a:xfrm>
          <a:off x="3076575" y="160077150"/>
          <a:ext cx="2550749" cy="28575"/>
        </a:xfrm>
        <a:prstGeom prst="rect">
          <a:avLst/>
        </a:prstGeom>
        <a:noFill/>
        <a:ln w="9525">
          <a:noFill/>
          <a:miter lim="800000"/>
          <a:headEnd/>
          <a:tailEnd/>
        </a:ln>
      </xdr:spPr>
    </xdr:sp>
    <xdr:clientData/>
  </xdr:twoCellAnchor>
  <xdr:twoCellAnchor editAs="oneCell">
    <xdr:from>
      <xdr:col>0</xdr:col>
      <xdr:colOff>3076575</xdr:colOff>
      <xdr:row>139</xdr:row>
      <xdr:rowOff>0</xdr:rowOff>
    </xdr:from>
    <xdr:to>
      <xdr:col>2</xdr:col>
      <xdr:colOff>379049</xdr:colOff>
      <xdr:row>139</xdr:row>
      <xdr:rowOff>28575</xdr:rowOff>
    </xdr:to>
    <xdr:sp macro="" textlink="">
      <xdr:nvSpPr>
        <xdr:cNvPr id="3" name="Text Box 2"/>
        <xdr:cNvSpPr txBox="1">
          <a:spLocks noChangeArrowheads="1"/>
        </xdr:cNvSpPr>
      </xdr:nvSpPr>
      <xdr:spPr bwMode="auto">
        <a:xfrm>
          <a:off x="3076575" y="160077150"/>
          <a:ext cx="2550749" cy="28575"/>
        </a:xfrm>
        <a:prstGeom prst="rect">
          <a:avLst/>
        </a:prstGeom>
        <a:noFill/>
        <a:ln w="9525">
          <a:noFill/>
          <a:miter lim="800000"/>
          <a:headEnd/>
          <a:tailEnd/>
        </a:ln>
      </xdr:spPr>
    </xdr:sp>
    <xdr:clientData/>
  </xdr:twoCellAnchor>
  <xdr:twoCellAnchor editAs="oneCell">
    <xdr:from>
      <xdr:col>0</xdr:col>
      <xdr:colOff>3076575</xdr:colOff>
      <xdr:row>139</xdr:row>
      <xdr:rowOff>0</xdr:rowOff>
    </xdr:from>
    <xdr:to>
      <xdr:col>2</xdr:col>
      <xdr:colOff>379049</xdr:colOff>
      <xdr:row>139</xdr:row>
      <xdr:rowOff>28575</xdr:rowOff>
    </xdr:to>
    <xdr:sp macro="" textlink="">
      <xdr:nvSpPr>
        <xdr:cNvPr id="4" name="Text Box 3"/>
        <xdr:cNvSpPr txBox="1">
          <a:spLocks noChangeArrowheads="1"/>
        </xdr:cNvSpPr>
      </xdr:nvSpPr>
      <xdr:spPr bwMode="auto">
        <a:xfrm>
          <a:off x="3076575" y="160077150"/>
          <a:ext cx="2550749" cy="28575"/>
        </a:xfrm>
        <a:prstGeom prst="rect">
          <a:avLst/>
        </a:prstGeom>
        <a:noFill/>
        <a:ln w="9525">
          <a:noFill/>
          <a:miter lim="800000"/>
          <a:headEnd/>
          <a:tailEnd/>
        </a:ln>
      </xdr:spPr>
    </xdr:sp>
    <xdr:clientData/>
  </xdr:twoCellAnchor>
  <xdr:twoCellAnchor editAs="oneCell">
    <xdr:from>
      <xdr:col>0</xdr:col>
      <xdr:colOff>3076575</xdr:colOff>
      <xdr:row>139</xdr:row>
      <xdr:rowOff>0</xdr:rowOff>
    </xdr:from>
    <xdr:to>
      <xdr:col>2</xdr:col>
      <xdr:colOff>379049</xdr:colOff>
      <xdr:row>139</xdr:row>
      <xdr:rowOff>28575</xdr:rowOff>
    </xdr:to>
    <xdr:sp macro="" textlink="">
      <xdr:nvSpPr>
        <xdr:cNvPr id="5" name="Text Box 4"/>
        <xdr:cNvSpPr txBox="1">
          <a:spLocks noChangeArrowheads="1"/>
        </xdr:cNvSpPr>
      </xdr:nvSpPr>
      <xdr:spPr bwMode="auto">
        <a:xfrm>
          <a:off x="3076575" y="160077150"/>
          <a:ext cx="2550749" cy="285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6"/>
  <sheetViews>
    <sheetView tabSelected="1" view="pageBreakPreview" zoomScale="50" zoomScaleNormal="66" zoomScaleSheetLayoutView="50" zoomScalePageLayoutView="62" workbookViewId="0">
      <selection activeCell="J4" sqref="J4"/>
    </sheetView>
  </sheetViews>
  <sheetFormatPr defaultRowHeight="12.75" x14ac:dyDescent="0.2"/>
  <cols>
    <col min="1" max="1" width="57.28515625" customWidth="1"/>
    <col min="2" max="2" width="21.42578125" customWidth="1"/>
    <col min="3" max="3" width="26.28515625" customWidth="1"/>
    <col min="4" max="4" width="25.140625" customWidth="1"/>
    <col min="5" max="5" width="17.140625" customWidth="1"/>
    <col min="6" max="6" width="22.85546875" customWidth="1"/>
    <col min="7" max="7" width="24.5703125" customWidth="1"/>
    <col min="8" max="8" width="17.5703125" customWidth="1"/>
    <col min="9" max="9" width="26" customWidth="1"/>
    <col min="10" max="10" width="23.140625" customWidth="1"/>
    <col min="11" max="11" width="19.5703125" customWidth="1"/>
    <col min="13" max="13" width="8.85546875" customWidth="1"/>
  </cols>
  <sheetData>
    <row r="1" spans="1:11" ht="27" x14ac:dyDescent="0.35">
      <c r="J1" s="11" t="s">
        <v>154</v>
      </c>
    </row>
    <row r="2" spans="1:11" ht="27" x14ac:dyDescent="0.35">
      <c r="J2" s="11" t="s">
        <v>155</v>
      </c>
    </row>
    <row r="3" spans="1:11" ht="27" x14ac:dyDescent="0.35">
      <c r="J3" s="11" t="s">
        <v>156</v>
      </c>
    </row>
    <row r="4" spans="1:11" ht="27" x14ac:dyDescent="0.35">
      <c r="J4" s="11" t="s">
        <v>157</v>
      </c>
    </row>
    <row r="5" spans="1:11" ht="23.25" customHeight="1" x14ac:dyDescent="0.35">
      <c r="A5" s="93" t="s">
        <v>83</v>
      </c>
      <c r="B5" s="93"/>
      <c r="C5" s="93"/>
      <c r="D5" s="93"/>
      <c r="E5" s="93"/>
      <c r="F5" s="93"/>
      <c r="G5" s="93"/>
      <c r="H5" s="93"/>
      <c r="I5" s="93"/>
      <c r="J5" s="11"/>
      <c r="K5" s="11"/>
    </row>
    <row r="6" spans="1:11" ht="27.75" x14ac:dyDescent="0.35">
      <c r="A6" s="94" t="s">
        <v>81</v>
      </c>
      <c r="B6" s="94"/>
      <c r="C6" s="94"/>
      <c r="D6" s="94"/>
      <c r="E6" s="94"/>
      <c r="F6" s="94"/>
      <c r="G6" s="94"/>
      <c r="H6" s="94"/>
      <c r="I6" s="94"/>
      <c r="J6" s="11"/>
      <c r="K6" s="11"/>
    </row>
    <row r="7" spans="1:11" ht="28.5" thickBot="1" x14ac:dyDescent="0.45">
      <c r="A7" s="95"/>
      <c r="B7" s="95"/>
      <c r="C7" s="95"/>
      <c r="D7" s="95"/>
      <c r="E7" s="95"/>
      <c r="F7" s="95"/>
      <c r="G7" s="95"/>
      <c r="H7" s="95"/>
      <c r="I7" s="95"/>
      <c r="J7" s="11"/>
      <c r="K7" s="11" t="s">
        <v>87</v>
      </c>
    </row>
    <row r="8" spans="1:11" ht="27" x14ac:dyDescent="0.2">
      <c r="A8" s="96" t="s">
        <v>0</v>
      </c>
      <c r="B8" s="99" t="s">
        <v>86</v>
      </c>
      <c r="C8" s="102" t="s">
        <v>1</v>
      </c>
      <c r="D8" s="103"/>
      <c r="E8" s="104"/>
      <c r="F8" s="83" t="s">
        <v>2</v>
      </c>
      <c r="G8" s="84"/>
      <c r="H8" s="85"/>
      <c r="I8" s="86" t="s">
        <v>3</v>
      </c>
      <c r="J8" s="86"/>
      <c r="K8" s="87"/>
    </row>
    <row r="9" spans="1:11" ht="12.75" customHeight="1" x14ac:dyDescent="0.2">
      <c r="A9" s="97"/>
      <c r="B9" s="100"/>
      <c r="C9" s="90" t="s">
        <v>84</v>
      </c>
      <c r="D9" s="77" t="s">
        <v>4</v>
      </c>
      <c r="E9" s="77" t="s">
        <v>85</v>
      </c>
      <c r="F9" s="90" t="s">
        <v>84</v>
      </c>
      <c r="G9" s="77" t="s">
        <v>4</v>
      </c>
      <c r="H9" s="77" t="s">
        <v>85</v>
      </c>
      <c r="I9" s="90" t="s">
        <v>84</v>
      </c>
      <c r="J9" s="74" t="s">
        <v>4</v>
      </c>
      <c r="K9" s="80" t="s">
        <v>85</v>
      </c>
    </row>
    <row r="10" spans="1:11" x14ac:dyDescent="0.2">
      <c r="A10" s="97"/>
      <c r="B10" s="100"/>
      <c r="C10" s="91"/>
      <c r="D10" s="78"/>
      <c r="E10" s="78"/>
      <c r="F10" s="91"/>
      <c r="G10" s="78"/>
      <c r="H10" s="78"/>
      <c r="I10" s="91"/>
      <c r="J10" s="75"/>
      <c r="K10" s="81"/>
    </row>
    <row r="11" spans="1:11" ht="103.5" customHeight="1" thickBot="1" x14ac:dyDescent="0.25">
      <c r="A11" s="98"/>
      <c r="B11" s="101"/>
      <c r="C11" s="92"/>
      <c r="D11" s="79"/>
      <c r="E11" s="79"/>
      <c r="F11" s="92"/>
      <c r="G11" s="79"/>
      <c r="H11" s="79"/>
      <c r="I11" s="92"/>
      <c r="J11" s="76"/>
      <c r="K11" s="82"/>
    </row>
    <row r="12" spans="1:11" ht="27.75" x14ac:dyDescent="0.2">
      <c r="A12" s="50">
        <v>1</v>
      </c>
      <c r="B12" s="12">
        <v>2</v>
      </c>
      <c r="C12" s="12">
        <v>3</v>
      </c>
      <c r="D12" s="12">
        <v>4</v>
      </c>
      <c r="E12" s="12">
        <v>5</v>
      </c>
      <c r="F12" s="12">
        <v>6</v>
      </c>
      <c r="G12" s="12">
        <v>7</v>
      </c>
      <c r="H12" s="12">
        <v>8</v>
      </c>
      <c r="I12" s="12">
        <v>9</v>
      </c>
      <c r="J12" s="13">
        <v>10</v>
      </c>
      <c r="K12" s="14">
        <v>11</v>
      </c>
    </row>
    <row r="13" spans="1:11" s="4" customFormat="1" ht="52.5" x14ac:dyDescent="0.4">
      <c r="A13" s="51" t="s">
        <v>5</v>
      </c>
      <c r="B13" s="17">
        <v>11010000</v>
      </c>
      <c r="C13" s="18">
        <v>125990000</v>
      </c>
      <c r="D13" s="18">
        <v>183404206</v>
      </c>
      <c r="E13" s="19">
        <f t="shared" ref="E13:E35" si="0">D13/C13*100</f>
        <v>145.57044686086198</v>
      </c>
      <c r="F13" s="18">
        <v>0</v>
      </c>
      <c r="G13" s="18">
        <v>0</v>
      </c>
      <c r="H13" s="18">
        <v>0</v>
      </c>
      <c r="I13" s="18">
        <v>125990000</v>
      </c>
      <c r="J13" s="20">
        <v>183404206</v>
      </c>
      <c r="K13" s="19">
        <f t="shared" ref="K13:K35" si="1">J13/I13*100</f>
        <v>145.57044686086198</v>
      </c>
    </row>
    <row r="14" spans="1:11" s="4" customFormat="1" ht="40.5" customHeight="1" x14ac:dyDescent="0.4">
      <c r="A14" s="51" t="s">
        <v>6</v>
      </c>
      <c r="B14" s="17">
        <v>11020000</v>
      </c>
      <c r="C14" s="18">
        <v>1300000</v>
      </c>
      <c r="D14" s="18">
        <v>1300269</v>
      </c>
      <c r="E14" s="19">
        <f t="shared" si="0"/>
        <v>100.0206923076923</v>
      </c>
      <c r="F14" s="18">
        <v>0</v>
      </c>
      <c r="G14" s="18">
        <v>0</v>
      </c>
      <c r="H14" s="18">
        <v>0</v>
      </c>
      <c r="I14" s="18">
        <v>1300000</v>
      </c>
      <c r="J14" s="20">
        <v>1300269</v>
      </c>
      <c r="K14" s="19">
        <f t="shared" si="1"/>
        <v>100.0206923076923</v>
      </c>
    </row>
    <row r="15" spans="1:11" s="4" customFormat="1" ht="52.5" x14ac:dyDescent="0.4">
      <c r="A15" s="51" t="s">
        <v>7</v>
      </c>
      <c r="B15" s="17">
        <v>13020000</v>
      </c>
      <c r="C15" s="18">
        <v>3000</v>
      </c>
      <c r="D15" s="18">
        <v>475.07</v>
      </c>
      <c r="E15" s="19">
        <f t="shared" si="0"/>
        <v>15.835666666666667</v>
      </c>
      <c r="F15" s="18">
        <v>0</v>
      </c>
      <c r="G15" s="18">
        <v>0</v>
      </c>
      <c r="H15" s="18">
        <v>0</v>
      </c>
      <c r="I15" s="18">
        <v>3000</v>
      </c>
      <c r="J15" s="20">
        <v>475</v>
      </c>
      <c r="K15" s="19">
        <f t="shared" si="1"/>
        <v>15.833333333333332</v>
      </c>
    </row>
    <row r="16" spans="1:11" s="4" customFormat="1" ht="52.5" x14ac:dyDescent="0.4">
      <c r="A16" s="51" t="s">
        <v>8</v>
      </c>
      <c r="B16" s="17">
        <v>13030000</v>
      </c>
      <c r="C16" s="18">
        <v>500</v>
      </c>
      <c r="D16" s="18">
        <v>-168.06</v>
      </c>
      <c r="E16" s="19">
        <f t="shared" si="0"/>
        <v>-33.612000000000002</v>
      </c>
      <c r="F16" s="18">
        <v>0</v>
      </c>
      <c r="G16" s="18">
        <v>0</v>
      </c>
      <c r="H16" s="18">
        <v>0</v>
      </c>
      <c r="I16" s="18">
        <v>500</v>
      </c>
      <c r="J16" s="20">
        <v>-168</v>
      </c>
      <c r="K16" s="19">
        <f t="shared" si="1"/>
        <v>-33.6</v>
      </c>
    </row>
    <row r="17" spans="1:11" ht="105" x14ac:dyDescent="0.4">
      <c r="A17" s="51" t="s">
        <v>95</v>
      </c>
      <c r="B17" s="58">
        <v>14040000</v>
      </c>
      <c r="C17" s="18">
        <v>40600000</v>
      </c>
      <c r="D17" s="18">
        <v>42865402.460000001</v>
      </c>
      <c r="E17" s="19">
        <f t="shared" si="0"/>
        <v>105.57980901477832</v>
      </c>
      <c r="F17" s="18">
        <v>0</v>
      </c>
      <c r="G17" s="18">
        <v>0</v>
      </c>
      <c r="H17" s="18">
        <v>0</v>
      </c>
      <c r="I17" s="18">
        <f t="shared" ref="I17:I35" si="2">F17+C17</f>
        <v>40600000</v>
      </c>
      <c r="J17" s="20">
        <f t="shared" ref="J17:J35" si="3">G17+D17</f>
        <v>42865402.460000001</v>
      </c>
      <c r="K17" s="19">
        <f t="shared" si="1"/>
        <v>105.57980901477832</v>
      </c>
    </row>
    <row r="18" spans="1:11" s="4" customFormat="1" ht="27.75" x14ac:dyDescent="0.4">
      <c r="A18" s="51" t="s">
        <v>9</v>
      </c>
      <c r="B18" s="17">
        <v>18000000</v>
      </c>
      <c r="C18" s="18">
        <v>54600000</v>
      </c>
      <c r="D18" s="18">
        <v>81252617.040000007</v>
      </c>
      <c r="E18" s="19">
        <f t="shared" si="0"/>
        <v>148.81431692307694</v>
      </c>
      <c r="F18" s="18">
        <v>0</v>
      </c>
      <c r="G18" s="18">
        <v>0</v>
      </c>
      <c r="H18" s="18">
        <v>0</v>
      </c>
      <c r="I18" s="18">
        <f t="shared" si="2"/>
        <v>54600000</v>
      </c>
      <c r="J18" s="20">
        <f t="shared" si="3"/>
        <v>81252617.040000007</v>
      </c>
      <c r="K18" s="19">
        <f t="shared" si="1"/>
        <v>148.81431692307694</v>
      </c>
    </row>
    <row r="19" spans="1:11" ht="27.75" x14ac:dyDescent="0.4">
      <c r="A19" s="51" t="s">
        <v>10</v>
      </c>
      <c r="B19" s="17">
        <v>18010000</v>
      </c>
      <c r="C19" s="18">
        <v>2500000</v>
      </c>
      <c r="D19" s="18">
        <v>2567930</v>
      </c>
      <c r="E19" s="19">
        <f t="shared" si="0"/>
        <v>102.71719999999999</v>
      </c>
      <c r="F19" s="18">
        <v>0</v>
      </c>
      <c r="G19" s="18">
        <v>0</v>
      </c>
      <c r="H19" s="18">
        <v>0</v>
      </c>
      <c r="I19" s="18">
        <f t="shared" si="2"/>
        <v>2500000</v>
      </c>
      <c r="J19" s="20">
        <f t="shared" si="3"/>
        <v>2567930</v>
      </c>
      <c r="K19" s="19">
        <f t="shared" si="1"/>
        <v>102.71719999999999</v>
      </c>
    </row>
    <row r="20" spans="1:11" ht="27.75" x14ac:dyDescent="0.4">
      <c r="A20" s="51" t="s">
        <v>92</v>
      </c>
      <c r="B20" s="17">
        <v>18010000</v>
      </c>
      <c r="C20" s="18">
        <v>31150000</v>
      </c>
      <c r="D20" s="18">
        <v>44621850</v>
      </c>
      <c r="E20" s="19">
        <f t="shared" si="0"/>
        <v>143.24831460674156</v>
      </c>
      <c r="F20" s="18">
        <v>0</v>
      </c>
      <c r="G20" s="18">
        <v>0</v>
      </c>
      <c r="H20" s="18">
        <v>0</v>
      </c>
      <c r="I20" s="18">
        <f t="shared" si="2"/>
        <v>31150000</v>
      </c>
      <c r="J20" s="20">
        <f t="shared" si="3"/>
        <v>44621850</v>
      </c>
      <c r="K20" s="19">
        <f t="shared" si="1"/>
        <v>143.24831460674156</v>
      </c>
    </row>
    <row r="21" spans="1:11" s="4" customFormat="1" ht="27.75" x14ac:dyDescent="0.4">
      <c r="A21" s="51" t="s">
        <v>93</v>
      </c>
      <c r="B21" s="17">
        <v>18010000</v>
      </c>
      <c r="C21" s="18">
        <v>350000</v>
      </c>
      <c r="D21" s="18">
        <v>514538</v>
      </c>
      <c r="E21" s="19">
        <f t="shared" si="0"/>
        <v>147.01085714285713</v>
      </c>
      <c r="F21" s="18">
        <v>0</v>
      </c>
      <c r="G21" s="18">
        <v>0</v>
      </c>
      <c r="H21" s="18">
        <v>0</v>
      </c>
      <c r="I21" s="18">
        <f t="shared" si="2"/>
        <v>350000</v>
      </c>
      <c r="J21" s="20">
        <f t="shared" si="3"/>
        <v>514538</v>
      </c>
      <c r="K21" s="19">
        <f t="shared" si="1"/>
        <v>147.01085714285713</v>
      </c>
    </row>
    <row r="22" spans="1:11" s="4" customFormat="1" ht="27.75" x14ac:dyDescent="0.4">
      <c r="A22" s="51" t="s">
        <v>11</v>
      </c>
      <c r="B22" s="17">
        <v>18030000</v>
      </c>
      <c r="C22" s="18">
        <v>200000</v>
      </c>
      <c r="D22" s="18">
        <v>258323.86</v>
      </c>
      <c r="E22" s="19">
        <f t="shared" si="0"/>
        <v>129.16193000000001</v>
      </c>
      <c r="F22" s="18">
        <v>0</v>
      </c>
      <c r="G22" s="18">
        <v>0</v>
      </c>
      <c r="H22" s="18">
        <v>0</v>
      </c>
      <c r="I22" s="18">
        <f t="shared" si="2"/>
        <v>200000</v>
      </c>
      <c r="J22" s="20">
        <f t="shared" si="3"/>
        <v>258323.86</v>
      </c>
      <c r="K22" s="19">
        <f t="shared" si="1"/>
        <v>129.16193000000001</v>
      </c>
    </row>
    <row r="23" spans="1:11" s="4" customFormat="1" ht="85.5" customHeight="1" x14ac:dyDescent="0.4">
      <c r="A23" s="51" t="s">
        <v>96</v>
      </c>
      <c r="B23" s="17">
        <v>18040000</v>
      </c>
      <c r="C23" s="18">
        <v>0</v>
      </c>
      <c r="D23" s="18">
        <v>-65605.13</v>
      </c>
      <c r="E23" s="19">
        <v>0</v>
      </c>
      <c r="F23" s="18">
        <v>0</v>
      </c>
      <c r="G23" s="18">
        <v>0</v>
      </c>
      <c r="H23" s="18">
        <v>0</v>
      </c>
      <c r="I23" s="18">
        <f t="shared" si="2"/>
        <v>0</v>
      </c>
      <c r="J23" s="20">
        <f t="shared" si="3"/>
        <v>-65605.13</v>
      </c>
      <c r="K23" s="19">
        <v>0</v>
      </c>
    </row>
    <row r="24" spans="1:11" s="4" customFormat="1" ht="27.75" x14ac:dyDescent="0.4">
      <c r="A24" s="51" t="s">
        <v>12</v>
      </c>
      <c r="B24" s="17">
        <v>18050000</v>
      </c>
      <c r="C24" s="18">
        <v>20400000</v>
      </c>
      <c r="D24" s="18">
        <v>33355580.609999999</v>
      </c>
      <c r="E24" s="19">
        <f t="shared" si="0"/>
        <v>163.5077480882353</v>
      </c>
      <c r="F24" s="18">
        <v>0</v>
      </c>
      <c r="G24" s="18">
        <v>0</v>
      </c>
      <c r="H24" s="18">
        <v>0</v>
      </c>
      <c r="I24" s="18">
        <f t="shared" si="2"/>
        <v>20400000</v>
      </c>
      <c r="J24" s="20">
        <f t="shared" si="3"/>
        <v>33355580.609999999</v>
      </c>
      <c r="K24" s="19">
        <f t="shared" si="1"/>
        <v>163.5077480882353</v>
      </c>
    </row>
    <row r="25" spans="1:11" s="4" customFormat="1" ht="27.75" x14ac:dyDescent="0.4">
      <c r="A25" s="51" t="s">
        <v>13</v>
      </c>
      <c r="B25" s="17">
        <v>19010000</v>
      </c>
      <c r="C25" s="18">
        <v>0</v>
      </c>
      <c r="D25" s="18">
        <v>0</v>
      </c>
      <c r="E25" s="19">
        <v>0</v>
      </c>
      <c r="F25" s="18">
        <v>20000</v>
      </c>
      <c r="G25" s="18">
        <v>43607.33</v>
      </c>
      <c r="H25" s="19">
        <f t="shared" ref="H25" si="4">G25/F25*100</f>
        <v>218.03664999999998</v>
      </c>
      <c r="I25" s="18">
        <f t="shared" si="2"/>
        <v>20000</v>
      </c>
      <c r="J25" s="20">
        <f t="shared" si="3"/>
        <v>43607.33</v>
      </c>
      <c r="K25" s="19">
        <f t="shared" si="1"/>
        <v>218.03664999999998</v>
      </c>
    </row>
    <row r="26" spans="1:11" s="4" customFormat="1" ht="130.5" customHeight="1" x14ac:dyDescent="0.4">
      <c r="A26" s="51" t="s">
        <v>97</v>
      </c>
      <c r="B26" s="17">
        <v>21010300</v>
      </c>
      <c r="C26" s="18">
        <v>300000</v>
      </c>
      <c r="D26" s="18">
        <v>351902</v>
      </c>
      <c r="E26" s="19">
        <f t="shared" si="0"/>
        <v>117.30066666666667</v>
      </c>
      <c r="F26" s="18">
        <v>0</v>
      </c>
      <c r="G26" s="18">
        <v>0</v>
      </c>
      <c r="H26" s="18">
        <v>0</v>
      </c>
      <c r="I26" s="18">
        <f t="shared" si="2"/>
        <v>300000</v>
      </c>
      <c r="J26" s="20">
        <f t="shared" si="3"/>
        <v>351902</v>
      </c>
      <c r="K26" s="19">
        <f t="shared" si="1"/>
        <v>117.30066666666667</v>
      </c>
    </row>
    <row r="27" spans="1:11" ht="159" customHeight="1" x14ac:dyDescent="0.4">
      <c r="A27" s="51" t="s">
        <v>98</v>
      </c>
      <c r="B27" s="17">
        <v>21010800</v>
      </c>
      <c r="C27" s="18">
        <v>0</v>
      </c>
      <c r="D27" s="18">
        <v>0</v>
      </c>
      <c r="E27" s="19">
        <v>0</v>
      </c>
      <c r="F27" s="18">
        <v>0</v>
      </c>
      <c r="G27" s="18">
        <v>2312</v>
      </c>
      <c r="H27" s="19">
        <v>0</v>
      </c>
      <c r="I27" s="18">
        <f t="shared" si="2"/>
        <v>0</v>
      </c>
      <c r="J27" s="20">
        <f t="shared" si="3"/>
        <v>2312</v>
      </c>
      <c r="K27" s="19">
        <v>0</v>
      </c>
    </row>
    <row r="28" spans="1:11" s="4" customFormat="1" ht="60" customHeight="1" x14ac:dyDescent="0.4">
      <c r="A28" s="51" t="s">
        <v>14</v>
      </c>
      <c r="B28" s="17">
        <v>21050000</v>
      </c>
      <c r="C28" s="18">
        <v>13000000</v>
      </c>
      <c r="D28" s="18">
        <v>31809224.030000001</v>
      </c>
      <c r="E28" s="19">
        <f t="shared" si="0"/>
        <v>244.68633869230771</v>
      </c>
      <c r="F28" s="18">
        <v>0</v>
      </c>
      <c r="G28" s="18">
        <v>0</v>
      </c>
      <c r="H28" s="18">
        <v>0</v>
      </c>
      <c r="I28" s="18">
        <f t="shared" si="2"/>
        <v>13000000</v>
      </c>
      <c r="J28" s="20">
        <f t="shared" si="3"/>
        <v>31809224.030000001</v>
      </c>
      <c r="K28" s="19">
        <f t="shared" si="1"/>
        <v>244.68633869230771</v>
      </c>
    </row>
    <row r="29" spans="1:11" s="4" customFormat="1" ht="225" customHeight="1" x14ac:dyDescent="0.4">
      <c r="A29" s="51" t="s">
        <v>99</v>
      </c>
      <c r="B29" s="17">
        <v>21080900</v>
      </c>
      <c r="C29" s="18">
        <v>10000</v>
      </c>
      <c r="D29" s="18">
        <v>11146.5</v>
      </c>
      <c r="E29" s="19">
        <f t="shared" si="0"/>
        <v>111.46499999999999</v>
      </c>
      <c r="F29" s="18">
        <v>0</v>
      </c>
      <c r="G29" s="18">
        <v>0</v>
      </c>
      <c r="H29" s="18">
        <v>0</v>
      </c>
      <c r="I29" s="18">
        <f t="shared" si="2"/>
        <v>10000</v>
      </c>
      <c r="J29" s="20">
        <f t="shared" si="3"/>
        <v>11146.5</v>
      </c>
      <c r="K29" s="19">
        <f t="shared" si="1"/>
        <v>111.46499999999999</v>
      </c>
    </row>
    <row r="30" spans="1:11" s="4" customFormat="1" ht="52.5" x14ac:dyDescent="0.4">
      <c r="A30" s="51" t="s">
        <v>100</v>
      </c>
      <c r="B30" s="17">
        <v>21081100</v>
      </c>
      <c r="C30" s="18">
        <v>10000</v>
      </c>
      <c r="D30" s="18">
        <v>18201</v>
      </c>
      <c r="E30" s="19">
        <f t="shared" si="0"/>
        <v>182.01</v>
      </c>
      <c r="F30" s="18">
        <v>0</v>
      </c>
      <c r="G30" s="18">
        <v>0</v>
      </c>
      <c r="H30" s="18">
        <v>0</v>
      </c>
      <c r="I30" s="18">
        <f t="shared" si="2"/>
        <v>10000</v>
      </c>
      <c r="J30" s="20">
        <f t="shared" si="3"/>
        <v>18201</v>
      </c>
      <c r="K30" s="19">
        <f t="shared" si="1"/>
        <v>182.01</v>
      </c>
    </row>
    <row r="31" spans="1:11" s="4" customFormat="1" ht="145.5" customHeight="1" x14ac:dyDescent="0.4">
      <c r="A31" s="51" t="s">
        <v>101</v>
      </c>
      <c r="B31" s="17">
        <v>21081500</v>
      </c>
      <c r="C31" s="18">
        <v>0</v>
      </c>
      <c r="D31" s="18">
        <v>20045.900000000001</v>
      </c>
      <c r="E31" s="19">
        <v>0</v>
      </c>
      <c r="F31" s="18">
        <v>0</v>
      </c>
      <c r="G31" s="18">
        <v>0</v>
      </c>
      <c r="H31" s="18">
        <v>0</v>
      </c>
      <c r="I31" s="18">
        <f t="shared" si="2"/>
        <v>0</v>
      </c>
      <c r="J31" s="20">
        <f t="shared" si="3"/>
        <v>20045.900000000001</v>
      </c>
      <c r="K31" s="19">
        <v>0</v>
      </c>
    </row>
    <row r="32" spans="1:11" ht="111" customHeight="1" x14ac:dyDescent="0.4">
      <c r="A32" s="51" t="s">
        <v>15</v>
      </c>
      <c r="B32" s="17">
        <v>21110000</v>
      </c>
      <c r="C32" s="18">
        <v>0</v>
      </c>
      <c r="D32" s="18">
        <v>0</v>
      </c>
      <c r="E32" s="19">
        <v>0</v>
      </c>
      <c r="F32" s="18">
        <v>0</v>
      </c>
      <c r="G32" s="18">
        <v>599.25</v>
      </c>
      <c r="H32" s="19">
        <v>0</v>
      </c>
      <c r="I32" s="18">
        <f t="shared" si="2"/>
        <v>0</v>
      </c>
      <c r="J32" s="20">
        <f t="shared" si="3"/>
        <v>599.25</v>
      </c>
      <c r="K32" s="19">
        <v>0</v>
      </c>
    </row>
    <row r="33" spans="1:11" s="4" customFormat="1" ht="136.5" customHeight="1" x14ac:dyDescent="0.4">
      <c r="A33" s="51" t="s">
        <v>102</v>
      </c>
      <c r="B33" s="17">
        <v>22010300</v>
      </c>
      <c r="C33" s="18">
        <v>60000</v>
      </c>
      <c r="D33" s="18">
        <v>104269</v>
      </c>
      <c r="E33" s="19">
        <f t="shared" si="0"/>
        <v>173.78166666666667</v>
      </c>
      <c r="F33" s="18">
        <v>0</v>
      </c>
      <c r="G33" s="18">
        <v>0</v>
      </c>
      <c r="H33" s="18">
        <v>0</v>
      </c>
      <c r="I33" s="18">
        <f t="shared" si="2"/>
        <v>60000</v>
      </c>
      <c r="J33" s="20">
        <f t="shared" si="3"/>
        <v>104269</v>
      </c>
      <c r="K33" s="19">
        <f t="shared" si="1"/>
        <v>173.78166666666667</v>
      </c>
    </row>
    <row r="34" spans="1:11" s="4" customFormat="1" ht="57" customHeight="1" x14ac:dyDescent="0.4">
      <c r="A34" s="51" t="s">
        <v>16</v>
      </c>
      <c r="B34" s="17">
        <v>22012500</v>
      </c>
      <c r="C34" s="18">
        <v>4450000</v>
      </c>
      <c r="D34" s="18">
        <v>4604965.84</v>
      </c>
      <c r="E34" s="19">
        <f t="shared" si="0"/>
        <v>103.48237842696628</v>
      </c>
      <c r="F34" s="18">
        <v>0</v>
      </c>
      <c r="G34" s="18">
        <v>0</v>
      </c>
      <c r="H34" s="18">
        <v>0</v>
      </c>
      <c r="I34" s="18">
        <f t="shared" si="2"/>
        <v>4450000</v>
      </c>
      <c r="J34" s="20">
        <f t="shared" si="3"/>
        <v>4604965.84</v>
      </c>
      <c r="K34" s="19">
        <f t="shared" si="1"/>
        <v>103.48237842696628</v>
      </c>
    </row>
    <row r="35" spans="1:11" s="4" customFormat="1" ht="103.5" customHeight="1" x14ac:dyDescent="0.4">
      <c r="A35" s="51" t="s">
        <v>103</v>
      </c>
      <c r="B35" s="17">
        <v>22012600</v>
      </c>
      <c r="C35" s="18">
        <v>100000</v>
      </c>
      <c r="D35" s="18">
        <v>156025.38</v>
      </c>
      <c r="E35" s="19">
        <f t="shared" si="0"/>
        <v>156.02538000000001</v>
      </c>
      <c r="F35" s="18">
        <v>0</v>
      </c>
      <c r="G35" s="18">
        <v>0</v>
      </c>
      <c r="H35" s="18">
        <v>0</v>
      </c>
      <c r="I35" s="18">
        <f t="shared" si="2"/>
        <v>100000</v>
      </c>
      <c r="J35" s="20">
        <f t="shared" si="3"/>
        <v>156025.38</v>
      </c>
      <c r="K35" s="19">
        <f t="shared" si="1"/>
        <v>156.02538000000001</v>
      </c>
    </row>
    <row r="36" spans="1:11" s="4" customFormat="1" ht="253.5" customHeight="1" x14ac:dyDescent="0.4">
      <c r="A36" s="51" t="s">
        <v>134</v>
      </c>
      <c r="B36" s="17">
        <v>22012900</v>
      </c>
      <c r="C36" s="18">
        <v>5000</v>
      </c>
      <c r="D36" s="18">
        <v>14212</v>
      </c>
      <c r="E36" s="19">
        <f t="shared" ref="E36:E77" si="5">D36/C36*100</f>
        <v>284.24</v>
      </c>
      <c r="F36" s="18">
        <v>0</v>
      </c>
      <c r="G36" s="18">
        <v>0</v>
      </c>
      <c r="H36" s="18">
        <v>0</v>
      </c>
      <c r="I36" s="18">
        <f t="shared" ref="I36:I60" si="6">F36+C36</f>
        <v>5000</v>
      </c>
      <c r="J36" s="20">
        <f t="shared" ref="J36:J60" si="7">G36+D36</f>
        <v>14212</v>
      </c>
      <c r="K36" s="19">
        <f t="shared" ref="K36:K77" si="8">J36/I36*100</f>
        <v>284.24</v>
      </c>
    </row>
    <row r="37" spans="1:11" s="4" customFormat="1" ht="135" customHeight="1" x14ac:dyDescent="0.4">
      <c r="A37" s="51" t="s">
        <v>105</v>
      </c>
      <c r="B37" s="17">
        <v>22080400</v>
      </c>
      <c r="C37" s="18">
        <v>3300000</v>
      </c>
      <c r="D37" s="18">
        <v>3951806.7</v>
      </c>
      <c r="E37" s="19">
        <f t="shared" si="5"/>
        <v>119.75171818181818</v>
      </c>
      <c r="F37" s="18">
        <v>0</v>
      </c>
      <c r="G37" s="18">
        <v>0</v>
      </c>
      <c r="H37" s="18">
        <v>0</v>
      </c>
      <c r="I37" s="18">
        <f t="shared" si="6"/>
        <v>3300000</v>
      </c>
      <c r="J37" s="20">
        <f t="shared" si="7"/>
        <v>3951806.7</v>
      </c>
      <c r="K37" s="19">
        <f t="shared" si="8"/>
        <v>119.75171818181818</v>
      </c>
    </row>
    <row r="38" spans="1:11" s="4" customFormat="1" ht="27.75" customHeight="1" x14ac:dyDescent="0.4">
      <c r="A38" s="51" t="s">
        <v>17</v>
      </c>
      <c r="B38" s="17">
        <v>22090000</v>
      </c>
      <c r="C38" s="18">
        <v>880000</v>
      </c>
      <c r="D38" s="18">
        <v>1085133.73</v>
      </c>
      <c r="E38" s="19">
        <f t="shared" si="5"/>
        <v>123.31065113636363</v>
      </c>
      <c r="F38" s="18">
        <v>0</v>
      </c>
      <c r="G38" s="18">
        <v>0</v>
      </c>
      <c r="H38" s="18">
        <v>0</v>
      </c>
      <c r="I38" s="18">
        <f t="shared" si="6"/>
        <v>880000</v>
      </c>
      <c r="J38" s="20">
        <f t="shared" si="7"/>
        <v>1085133.73</v>
      </c>
      <c r="K38" s="19">
        <f t="shared" si="8"/>
        <v>123.31065113636363</v>
      </c>
    </row>
    <row r="39" spans="1:11" s="4" customFormat="1" ht="27.75" x14ac:dyDescent="0.4">
      <c r="A39" s="51" t="s">
        <v>106</v>
      </c>
      <c r="B39" s="17">
        <v>24060300</v>
      </c>
      <c r="C39" s="18">
        <v>0</v>
      </c>
      <c r="D39" s="18">
        <v>179810.88</v>
      </c>
      <c r="E39" s="19">
        <v>0</v>
      </c>
      <c r="F39" s="18">
        <v>0</v>
      </c>
      <c r="G39" s="18">
        <v>0</v>
      </c>
      <c r="H39" s="18">
        <v>0</v>
      </c>
      <c r="I39" s="18">
        <f t="shared" si="6"/>
        <v>0</v>
      </c>
      <c r="J39" s="20">
        <f t="shared" si="7"/>
        <v>179810.88</v>
      </c>
      <c r="K39" s="19"/>
    </row>
    <row r="40" spans="1:11" ht="81" customHeight="1" x14ac:dyDescent="0.4">
      <c r="A40" s="51" t="s">
        <v>107</v>
      </c>
      <c r="B40" s="17">
        <v>24170000</v>
      </c>
      <c r="C40" s="18">
        <v>0</v>
      </c>
      <c r="D40" s="18">
        <v>0</v>
      </c>
      <c r="E40" s="19">
        <v>0</v>
      </c>
      <c r="F40" s="18">
        <v>1185000</v>
      </c>
      <c r="G40" s="18">
        <v>18848321.219999999</v>
      </c>
      <c r="H40" s="19">
        <f t="shared" ref="H40:H74" si="9">G40/F40*100</f>
        <v>1590.5756303797468</v>
      </c>
      <c r="I40" s="18">
        <f t="shared" si="6"/>
        <v>1185000</v>
      </c>
      <c r="J40" s="20">
        <f t="shared" si="7"/>
        <v>18848321.219999999</v>
      </c>
      <c r="K40" s="19">
        <f t="shared" si="8"/>
        <v>1590.5756303797468</v>
      </c>
    </row>
    <row r="41" spans="1:11" ht="102" customHeight="1" x14ac:dyDescent="0.4">
      <c r="A41" s="51" t="s">
        <v>18</v>
      </c>
      <c r="B41" s="17">
        <v>25010000</v>
      </c>
      <c r="C41" s="18">
        <v>0</v>
      </c>
      <c r="D41" s="18">
        <v>0</v>
      </c>
      <c r="E41" s="19">
        <v>0</v>
      </c>
      <c r="F41" s="18">
        <v>8378281</v>
      </c>
      <c r="G41" s="18">
        <v>10607390.66</v>
      </c>
      <c r="H41" s="19">
        <f t="shared" si="9"/>
        <v>126.60581162173958</v>
      </c>
      <c r="I41" s="18">
        <f t="shared" si="6"/>
        <v>8378281</v>
      </c>
      <c r="J41" s="20">
        <f t="shared" si="7"/>
        <v>10607390.66</v>
      </c>
      <c r="K41" s="19">
        <f t="shared" si="8"/>
        <v>126.60581162173958</v>
      </c>
    </row>
    <row r="42" spans="1:11" ht="55.5" customHeight="1" x14ac:dyDescent="0.4">
      <c r="A42" s="51" t="s">
        <v>108</v>
      </c>
      <c r="B42" s="17">
        <v>25020000</v>
      </c>
      <c r="C42" s="18">
        <v>0</v>
      </c>
      <c r="D42" s="18">
        <v>0</v>
      </c>
      <c r="E42" s="19">
        <v>0</v>
      </c>
      <c r="F42" s="18">
        <v>2042011</v>
      </c>
      <c r="G42" s="18">
        <v>2131493.96</v>
      </c>
      <c r="H42" s="19">
        <f t="shared" si="9"/>
        <v>104.38209980259656</v>
      </c>
      <c r="I42" s="18">
        <f t="shared" si="6"/>
        <v>2042011</v>
      </c>
      <c r="J42" s="20">
        <f t="shared" si="7"/>
        <v>2131493.96</v>
      </c>
      <c r="K42" s="19">
        <f t="shared" si="8"/>
        <v>104.38209980259656</v>
      </c>
    </row>
    <row r="43" spans="1:11" s="4" customFormat="1" ht="217.5" customHeight="1" x14ac:dyDescent="0.4">
      <c r="A43" s="51" t="s">
        <v>109</v>
      </c>
      <c r="B43" s="17">
        <v>31010200</v>
      </c>
      <c r="C43" s="18">
        <v>10000</v>
      </c>
      <c r="D43" s="18">
        <v>22682.16</v>
      </c>
      <c r="E43" s="19">
        <f t="shared" si="5"/>
        <v>226.82159999999999</v>
      </c>
      <c r="F43" s="18">
        <v>0</v>
      </c>
      <c r="G43" s="18">
        <v>0</v>
      </c>
      <c r="H43" s="18">
        <v>0</v>
      </c>
      <c r="I43" s="18">
        <f t="shared" si="6"/>
        <v>10000</v>
      </c>
      <c r="J43" s="20">
        <f t="shared" si="7"/>
        <v>22682.16</v>
      </c>
      <c r="K43" s="19">
        <f t="shared" si="8"/>
        <v>226.82159999999999</v>
      </c>
    </row>
    <row r="44" spans="1:11" ht="106.5" customHeight="1" x14ac:dyDescent="0.4">
      <c r="A44" s="51" t="s">
        <v>19</v>
      </c>
      <c r="B44" s="17">
        <v>31030000</v>
      </c>
      <c r="C44" s="18">
        <v>0</v>
      </c>
      <c r="D44" s="18">
        <v>0</v>
      </c>
      <c r="E44" s="19">
        <v>0</v>
      </c>
      <c r="F44" s="18">
        <v>0</v>
      </c>
      <c r="G44" s="18">
        <v>453014.07</v>
      </c>
      <c r="H44" s="19"/>
      <c r="I44" s="18">
        <f t="shared" si="6"/>
        <v>0</v>
      </c>
      <c r="J44" s="20">
        <f t="shared" si="7"/>
        <v>453014.07</v>
      </c>
      <c r="K44" s="19"/>
    </row>
    <row r="45" spans="1:11" ht="27.75" x14ac:dyDescent="0.4">
      <c r="A45" s="51" t="s">
        <v>20</v>
      </c>
      <c r="B45" s="17">
        <v>33010000</v>
      </c>
      <c r="C45" s="18">
        <v>0</v>
      </c>
      <c r="D45" s="18">
        <v>0</v>
      </c>
      <c r="E45" s="19">
        <v>0</v>
      </c>
      <c r="F45" s="18">
        <v>500000</v>
      </c>
      <c r="G45" s="18">
        <v>1305966.8899999999</v>
      </c>
      <c r="H45" s="19">
        <f t="shared" si="9"/>
        <v>261.193378</v>
      </c>
      <c r="I45" s="18">
        <f t="shared" si="6"/>
        <v>500000</v>
      </c>
      <c r="J45" s="20">
        <f t="shared" si="7"/>
        <v>1305966.8899999999</v>
      </c>
      <c r="K45" s="19">
        <f t="shared" si="8"/>
        <v>261.193378</v>
      </c>
    </row>
    <row r="46" spans="1:11" ht="159" customHeight="1" x14ac:dyDescent="0.4">
      <c r="A46" s="51" t="s">
        <v>110</v>
      </c>
      <c r="B46" s="17">
        <v>50110000</v>
      </c>
      <c r="C46" s="18">
        <v>0</v>
      </c>
      <c r="D46" s="18">
        <v>0</v>
      </c>
      <c r="E46" s="19">
        <v>0</v>
      </c>
      <c r="F46" s="18">
        <v>1450000</v>
      </c>
      <c r="G46" s="18">
        <v>1868756.56</v>
      </c>
      <c r="H46" s="19">
        <f t="shared" si="9"/>
        <v>128.8797627586207</v>
      </c>
      <c r="I46" s="18">
        <f t="shared" si="6"/>
        <v>1450000</v>
      </c>
      <c r="J46" s="20">
        <f t="shared" si="7"/>
        <v>1868756.56</v>
      </c>
      <c r="K46" s="19">
        <f t="shared" si="8"/>
        <v>128.8797627586207</v>
      </c>
    </row>
    <row r="47" spans="1:11" ht="57" customHeight="1" x14ac:dyDescent="0.4">
      <c r="A47" s="51" t="s">
        <v>21</v>
      </c>
      <c r="B47" s="17">
        <v>90010100</v>
      </c>
      <c r="C47" s="18">
        <v>244618500</v>
      </c>
      <c r="D47" s="18">
        <v>351152227.13</v>
      </c>
      <c r="E47" s="19">
        <f t="shared" si="5"/>
        <v>143.55096901092926</v>
      </c>
      <c r="F47" s="18">
        <v>13575292</v>
      </c>
      <c r="G47" s="18">
        <v>35261461.939999998</v>
      </c>
      <c r="H47" s="19">
        <f t="shared" si="9"/>
        <v>259.74735526867488</v>
      </c>
      <c r="I47" s="18">
        <f t="shared" si="6"/>
        <v>258193792</v>
      </c>
      <c r="J47" s="20">
        <f t="shared" si="7"/>
        <v>386413689.06999999</v>
      </c>
      <c r="K47" s="19">
        <f t="shared" si="8"/>
        <v>149.66033306873621</v>
      </c>
    </row>
    <row r="48" spans="1:11" s="4" customFormat="1" ht="27.75" x14ac:dyDescent="0.4">
      <c r="A48" s="51" t="s">
        <v>22</v>
      </c>
      <c r="B48" s="17">
        <v>41020600</v>
      </c>
      <c r="C48" s="18">
        <v>497700</v>
      </c>
      <c r="D48" s="18">
        <v>497700</v>
      </c>
      <c r="E48" s="19">
        <f t="shared" si="5"/>
        <v>100</v>
      </c>
      <c r="F48" s="18">
        <v>0</v>
      </c>
      <c r="G48" s="18">
        <v>0</v>
      </c>
      <c r="H48" s="18">
        <v>0</v>
      </c>
      <c r="I48" s="18">
        <f t="shared" si="6"/>
        <v>497700</v>
      </c>
      <c r="J48" s="20">
        <f t="shared" si="7"/>
        <v>497700</v>
      </c>
      <c r="K48" s="19">
        <f t="shared" si="8"/>
        <v>100</v>
      </c>
    </row>
    <row r="49" spans="1:11" ht="27.75" x14ac:dyDescent="0.4">
      <c r="A49" s="51" t="s">
        <v>94</v>
      </c>
      <c r="B49" s="17">
        <v>41030000</v>
      </c>
      <c r="C49" s="18">
        <v>205339747</v>
      </c>
      <c r="D49" s="18">
        <v>200006173</v>
      </c>
      <c r="E49" s="19">
        <f t="shared" si="5"/>
        <v>97.402561326814137</v>
      </c>
      <c r="F49" s="18">
        <v>0</v>
      </c>
      <c r="G49" s="18">
        <v>0</v>
      </c>
      <c r="H49" s="18">
        <v>0</v>
      </c>
      <c r="I49" s="18">
        <f t="shared" si="6"/>
        <v>205339747</v>
      </c>
      <c r="J49" s="20">
        <f t="shared" si="7"/>
        <v>200006173</v>
      </c>
      <c r="K49" s="19">
        <f t="shared" si="8"/>
        <v>97.402561326814137</v>
      </c>
    </row>
    <row r="50" spans="1:11" s="4" customFormat="1" ht="225" customHeight="1" x14ac:dyDescent="0.4">
      <c r="A50" s="51" t="s">
        <v>139</v>
      </c>
      <c r="B50" s="17">
        <v>41030600</v>
      </c>
      <c r="C50" s="18">
        <v>56130400</v>
      </c>
      <c r="D50" s="18">
        <v>55942459.380000003</v>
      </c>
      <c r="E50" s="19">
        <f t="shared" si="5"/>
        <v>99.665171422259604</v>
      </c>
      <c r="F50" s="18">
        <v>0</v>
      </c>
      <c r="G50" s="18">
        <v>0</v>
      </c>
      <c r="H50" s="18">
        <v>0</v>
      </c>
      <c r="I50" s="18">
        <f t="shared" si="6"/>
        <v>56130400</v>
      </c>
      <c r="J50" s="20">
        <f t="shared" si="7"/>
        <v>55942459.380000003</v>
      </c>
      <c r="K50" s="19">
        <f t="shared" si="8"/>
        <v>99.665171422259604</v>
      </c>
    </row>
    <row r="51" spans="1:11" s="4" customFormat="1" ht="244.5" customHeight="1" x14ac:dyDescent="0.4">
      <c r="A51" s="51" t="s">
        <v>111</v>
      </c>
      <c r="B51" s="17">
        <v>41030800</v>
      </c>
      <c r="C51" s="18">
        <v>48247000</v>
      </c>
      <c r="D51" s="18">
        <v>48247000</v>
      </c>
      <c r="E51" s="19">
        <f t="shared" si="5"/>
        <v>100</v>
      </c>
      <c r="F51" s="18">
        <v>0</v>
      </c>
      <c r="G51" s="18">
        <v>0</v>
      </c>
      <c r="H51" s="18">
        <v>0</v>
      </c>
      <c r="I51" s="18">
        <f t="shared" si="6"/>
        <v>48247000</v>
      </c>
      <c r="J51" s="20">
        <f t="shared" si="7"/>
        <v>48247000</v>
      </c>
      <c r="K51" s="19">
        <f t="shared" si="8"/>
        <v>100</v>
      </c>
    </row>
    <row r="52" spans="1:11" s="4" customFormat="1" ht="174" customHeight="1" x14ac:dyDescent="0.4">
      <c r="A52" s="51" t="s">
        <v>23</v>
      </c>
      <c r="B52" s="17">
        <v>41031000</v>
      </c>
      <c r="C52" s="18">
        <v>48964</v>
      </c>
      <c r="D52" s="18">
        <v>44668.71</v>
      </c>
      <c r="E52" s="19">
        <f t="shared" si="5"/>
        <v>91.227657054162236</v>
      </c>
      <c r="F52" s="18">
        <v>0</v>
      </c>
      <c r="G52" s="18">
        <v>0</v>
      </c>
      <c r="H52" s="18">
        <v>0</v>
      </c>
      <c r="I52" s="18">
        <f t="shared" si="6"/>
        <v>48964</v>
      </c>
      <c r="J52" s="20">
        <f t="shared" si="7"/>
        <v>44668.71</v>
      </c>
      <c r="K52" s="19">
        <f t="shared" si="8"/>
        <v>91.227657054162236</v>
      </c>
    </row>
    <row r="53" spans="1:11" s="4" customFormat="1" ht="48" customHeight="1" x14ac:dyDescent="0.4">
      <c r="A53" s="51" t="s">
        <v>90</v>
      </c>
      <c r="B53" s="17">
        <v>41034200</v>
      </c>
      <c r="C53" s="18">
        <v>41108300</v>
      </c>
      <c r="D53" s="18">
        <v>41108300</v>
      </c>
      <c r="E53" s="19">
        <f t="shared" si="5"/>
        <v>100</v>
      </c>
      <c r="F53" s="18"/>
      <c r="G53" s="18"/>
      <c r="H53" s="18"/>
      <c r="I53" s="18">
        <f t="shared" si="6"/>
        <v>41108300</v>
      </c>
      <c r="J53" s="20">
        <f t="shared" si="7"/>
        <v>41108300</v>
      </c>
      <c r="K53" s="19">
        <f t="shared" si="8"/>
        <v>100</v>
      </c>
    </row>
    <row r="54" spans="1:11" ht="57" customHeight="1" x14ac:dyDescent="0.4">
      <c r="A54" s="51" t="s">
        <v>24</v>
      </c>
      <c r="B54" s="17">
        <v>41033900</v>
      </c>
      <c r="C54" s="18">
        <v>51798700</v>
      </c>
      <c r="D54" s="18">
        <v>51798700</v>
      </c>
      <c r="E54" s="19">
        <f t="shared" si="5"/>
        <v>100</v>
      </c>
      <c r="F54" s="18">
        <v>0</v>
      </c>
      <c r="G54" s="18">
        <v>0</v>
      </c>
      <c r="H54" s="18">
        <v>0</v>
      </c>
      <c r="I54" s="18">
        <f t="shared" si="6"/>
        <v>51798700</v>
      </c>
      <c r="J54" s="20">
        <f t="shared" si="7"/>
        <v>51798700</v>
      </c>
      <c r="K54" s="19">
        <f t="shared" si="8"/>
        <v>100</v>
      </c>
    </row>
    <row r="55" spans="1:11" s="4" customFormat="1" ht="129" customHeight="1" x14ac:dyDescent="0.4">
      <c r="A55" s="51" t="s">
        <v>25</v>
      </c>
      <c r="B55" s="17">
        <v>41034500</v>
      </c>
      <c r="C55" s="18">
        <v>6289426</v>
      </c>
      <c r="D55" s="18">
        <v>1500000</v>
      </c>
      <c r="E55" s="19">
        <f t="shared" si="5"/>
        <v>23.849553202470304</v>
      </c>
      <c r="F55" s="18">
        <v>0</v>
      </c>
      <c r="G55" s="18">
        <v>0</v>
      </c>
      <c r="H55" s="18">
        <v>0</v>
      </c>
      <c r="I55" s="18">
        <f t="shared" si="6"/>
        <v>6289426</v>
      </c>
      <c r="J55" s="20">
        <f t="shared" si="7"/>
        <v>1500000</v>
      </c>
      <c r="K55" s="19">
        <f t="shared" si="8"/>
        <v>23.849553202470304</v>
      </c>
    </row>
    <row r="56" spans="1:11" s="4" customFormat="1" ht="229.5" customHeight="1" x14ac:dyDescent="0.4">
      <c r="A56" s="51" t="s">
        <v>132</v>
      </c>
      <c r="B56" s="17">
        <v>41035800</v>
      </c>
      <c r="C56" s="18">
        <v>773000</v>
      </c>
      <c r="D56" s="18">
        <v>422370.08</v>
      </c>
      <c r="E56" s="19">
        <f t="shared" si="5"/>
        <v>54.640372574385509</v>
      </c>
      <c r="F56" s="18">
        <v>0</v>
      </c>
      <c r="G56" s="18">
        <v>0</v>
      </c>
      <c r="H56" s="18">
        <v>0</v>
      </c>
      <c r="I56" s="18">
        <f t="shared" si="6"/>
        <v>773000</v>
      </c>
      <c r="J56" s="20">
        <f t="shared" si="7"/>
        <v>422370.08</v>
      </c>
      <c r="K56" s="19">
        <f t="shared" si="8"/>
        <v>54.640372574385509</v>
      </c>
    </row>
    <row r="57" spans="1:11" s="4" customFormat="1" ht="229.5" customHeight="1" x14ac:dyDescent="0.4">
      <c r="A57" s="55" t="s">
        <v>133</v>
      </c>
      <c r="B57" s="53">
        <v>41036100</v>
      </c>
      <c r="C57" s="30">
        <v>673857</v>
      </c>
      <c r="D57" s="30">
        <v>672575</v>
      </c>
      <c r="E57" s="31">
        <f t="shared" si="5"/>
        <v>99.809751920659721</v>
      </c>
      <c r="F57" s="30">
        <v>0</v>
      </c>
      <c r="G57" s="30">
        <v>0</v>
      </c>
      <c r="H57" s="30">
        <v>0</v>
      </c>
      <c r="I57" s="35">
        <f t="shared" si="6"/>
        <v>673857</v>
      </c>
      <c r="J57" s="57">
        <f t="shared" si="7"/>
        <v>672575</v>
      </c>
      <c r="K57" s="56">
        <f t="shared" si="8"/>
        <v>99.809751920659721</v>
      </c>
    </row>
    <row r="58" spans="1:11" s="4" customFormat="1" ht="27.75" customHeight="1" x14ac:dyDescent="0.4">
      <c r="A58" s="51" t="s">
        <v>113</v>
      </c>
      <c r="B58" s="17">
        <v>41035000</v>
      </c>
      <c r="C58" s="18">
        <v>160000</v>
      </c>
      <c r="D58" s="18">
        <v>160000</v>
      </c>
      <c r="E58" s="19">
        <f t="shared" si="5"/>
        <v>100</v>
      </c>
      <c r="F58" s="18">
        <v>0</v>
      </c>
      <c r="G58" s="18">
        <v>0</v>
      </c>
      <c r="H58" s="18">
        <v>0</v>
      </c>
      <c r="I58" s="18">
        <f t="shared" si="6"/>
        <v>160000</v>
      </c>
      <c r="J58" s="20">
        <f t="shared" si="7"/>
        <v>160000</v>
      </c>
      <c r="K58" s="19">
        <f t="shared" si="8"/>
        <v>100</v>
      </c>
    </row>
    <row r="59" spans="1:11" s="4" customFormat="1" ht="129" customHeight="1" x14ac:dyDescent="0.4">
      <c r="A59" s="51" t="s">
        <v>114</v>
      </c>
      <c r="B59" s="17">
        <v>41035200</v>
      </c>
      <c r="C59" s="18">
        <v>110100</v>
      </c>
      <c r="D59" s="18">
        <v>110100</v>
      </c>
      <c r="E59" s="19">
        <f t="shared" si="5"/>
        <v>100</v>
      </c>
      <c r="F59" s="18">
        <v>0</v>
      </c>
      <c r="G59" s="18">
        <v>0</v>
      </c>
      <c r="H59" s="18">
        <v>0</v>
      </c>
      <c r="I59" s="18">
        <f t="shared" si="6"/>
        <v>110100</v>
      </c>
      <c r="J59" s="20">
        <f t="shared" si="7"/>
        <v>110100</v>
      </c>
      <c r="K59" s="19">
        <f t="shared" si="8"/>
        <v>100</v>
      </c>
    </row>
    <row r="60" spans="1:11" s="8" customFormat="1" ht="27" x14ac:dyDescent="0.35">
      <c r="A60" s="61" t="s">
        <v>26</v>
      </c>
      <c r="B60" s="62">
        <v>90010300</v>
      </c>
      <c r="C60" s="59">
        <v>450455947</v>
      </c>
      <c r="D60" s="59">
        <v>551656100</v>
      </c>
      <c r="E60" s="63">
        <f t="shared" si="5"/>
        <v>122.46615982627931</v>
      </c>
      <c r="F60" s="59">
        <v>13575292</v>
      </c>
      <c r="G60" s="59">
        <v>35261461.939999998</v>
      </c>
      <c r="H60" s="63">
        <f t="shared" si="9"/>
        <v>259.74735526867488</v>
      </c>
      <c r="I60" s="59">
        <f t="shared" si="6"/>
        <v>464031239</v>
      </c>
      <c r="J60" s="60">
        <f t="shared" si="7"/>
        <v>586917561.94000006</v>
      </c>
      <c r="K60" s="63">
        <f t="shared" si="8"/>
        <v>126.48233838842908</v>
      </c>
    </row>
    <row r="61" spans="1:11" s="6" customFormat="1" ht="30" x14ac:dyDescent="0.35">
      <c r="A61" s="49" t="s">
        <v>88</v>
      </c>
      <c r="B61" s="53"/>
      <c r="C61" s="30"/>
      <c r="D61" s="30"/>
      <c r="E61" s="31"/>
      <c r="F61" s="30"/>
      <c r="G61" s="30"/>
      <c r="H61" s="31"/>
      <c r="I61" s="30"/>
      <c r="J61" s="54"/>
      <c r="K61" s="31"/>
    </row>
    <row r="62" spans="1:11" s="5" customFormat="1" ht="54" x14ac:dyDescent="0.35">
      <c r="A62" s="28" t="s">
        <v>27</v>
      </c>
      <c r="B62" s="29">
        <v>10116</v>
      </c>
      <c r="C62" s="30">
        <v>22863423</v>
      </c>
      <c r="D62" s="30">
        <v>22427638.190000001</v>
      </c>
      <c r="E62" s="31">
        <f t="shared" si="5"/>
        <v>98.093965151237413</v>
      </c>
      <c r="F62" s="30">
        <v>615362</v>
      </c>
      <c r="G62" s="30">
        <v>578254</v>
      </c>
      <c r="H62" s="31">
        <f t="shared" si="9"/>
        <v>93.969728387518231</v>
      </c>
      <c r="I62" s="30">
        <f t="shared" ref="I62:I124" si="10">F62+C62</f>
        <v>23478785</v>
      </c>
      <c r="J62" s="30">
        <f t="shared" ref="J62:J124" si="11">G62+D62</f>
        <v>23005892.190000001</v>
      </c>
      <c r="K62" s="31">
        <f t="shared" si="8"/>
        <v>97.985871883915635</v>
      </c>
    </row>
    <row r="63" spans="1:11" s="5" customFormat="1" ht="27.75" x14ac:dyDescent="0.4">
      <c r="A63" s="28" t="s">
        <v>28</v>
      </c>
      <c r="B63" s="29">
        <v>70000</v>
      </c>
      <c r="C63" s="26">
        <f>C64+C65+C66+C67+C68+C69+C70+C71+C72+C73</f>
        <v>106175632.75999999</v>
      </c>
      <c r="D63" s="26">
        <f>D64+D65+D66+D67+D68+D69+D70+D71+D72+D73</f>
        <v>103686437.46999998</v>
      </c>
      <c r="E63" s="32">
        <f t="shared" si="5"/>
        <v>97.655587044508991</v>
      </c>
      <c r="F63" s="26">
        <f t="shared" ref="F63:G63" si="12">F64+F65+F66+F67+F68+F69+F70+F71+F72+F73</f>
        <v>17315834.220000003</v>
      </c>
      <c r="G63" s="26">
        <f t="shared" si="12"/>
        <v>16231539.579999998</v>
      </c>
      <c r="H63" s="32">
        <f t="shared" si="9"/>
        <v>93.738132242293986</v>
      </c>
      <c r="I63" s="26">
        <f t="shared" si="10"/>
        <v>123491466.97999999</v>
      </c>
      <c r="J63" s="26">
        <f t="shared" si="11"/>
        <v>119917977.04999998</v>
      </c>
      <c r="K63" s="27">
        <f t="shared" si="8"/>
        <v>97.106285950446477</v>
      </c>
    </row>
    <row r="64" spans="1:11" s="7" customFormat="1" ht="27.75" x14ac:dyDescent="0.4">
      <c r="A64" s="16" t="s">
        <v>29</v>
      </c>
      <c r="B64" s="33">
        <v>70101</v>
      </c>
      <c r="C64" s="18">
        <v>31333663</v>
      </c>
      <c r="D64" s="18">
        <v>30813091.02</v>
      </c>
      <c r="E64" s="19">
        <f t="shared" si="5"/>
        <v>98.338617543694141</v>
      </c>
      <c r="F64" s="18">
        <v>5878371.6299999999</v>
      </c>
      <c r="G64" s="18">
        <v>5684071.7699999996</v>
      </c>
      <c r="H64" s="34">
        <f t="shared" si="9"/>
        <v>96.694665253751566</v>
      </c>
      <c r="I64" s="18">
        <f t="shared" si="10"/>
        <v>37212034.630000003</v>
      </c>
      <c r="J64" s="18">
        <f t="shared" si="11"/>
        <v>36497162.789999999</v>
      </c>
      <c r="K64" s="34">
        <f t="shared" si="8"/>
        <v>98.078922995993125</v>
      </c>
    </row>
    <row r="65" spans="1:11" s="7" customFormat="1" ht="122.25" customHeight="1" x14ac:dyDescent="0.4">
      <c r="A65" s="16" t="s">
        <v>116</v>
      </c>
      <c r="B65" s="33">
        <v>70201</v>
      </c>
      <c r="C65" s="18">
        <v>57539474.759999998</v>
      </c>
      <c r="D65" s="18">
        <v>56456624.560000002</v>
      </c>
      <c r="E65" s="19">
        <f t="shared" si="5"/>
        <v>98.118074235963022</v>
      </c>
      <c r="F65" s="18">
        <v>9559788.7799999993</v>
      </c>
      <c r="G65" s="18">
        <v>8717100.8599999994</v>
      </c>
      <c r="H65" s="34">
        <f t="shared" si="9"/>
        <v>91.185078045207604</v>
      </c>
      <c r="I65" s="18">
        <f t="shared" si="10"/>
        <v>67099263.539999999</v>
      </c>
      <c r="J65" s="18">
        <f t="shared" si="11"/>
        <v>65173725.420000002</v>
      </c>
      <c r="K65" s="34">
        <f t="shared" si="8"/>
        <v>97.130314077363721</v>
      </c>
    </row>
    <row r="66" spans="1:11" s="7" customFormat="1" ht="27.75" x14ac:dyDescent="0.4">
      <c r="A66" s="16" t="s">
        <v>30</v>
      </c>
      <c r="B66" s="33">
        <v>70202</v>
      </c>
      <c r="C66" s="18">
        <v>1056700</v>
      </c>
      <c r="D66" s="18">
        <v>986392.36</v>
      </c>
      <c r="E66" s="19">
        <f t="shared" si="5"/>
        <v>93.346490016087827</v>
      </c>
      <c r="F66" s="18">
        <v>71990.41</v>
      </c>
      <c r="G66" s="18">
        <v>60743.27</v>
      </c>
      <c r="H66" s="34">
        <f t="shared" si="9"/>
        <v>84.376891310939882</v>
      </c>
      <c r="I66" s="18">
        <f t="shared" si="10"/>
        <v>1128690.4099999999</v>
      </c>
      <c r="J66" s="18">
        <f t="shared" si="11"/>
        <v>1047135.63</v>
      </c>
      <c r="K66" s="34">
        <f t="shared" si="8"/>
        <v>92.774388860094959</v>
      </c>
    </row>
    <row r="67" spans="1:11" s="7" customFormat="1" ht="62.25" customHeight="1" x14ac:dyDescent="0.4">
      <c r="A67" s="16" t="s">
        <v>117</v>
      </c>
      <c r="B67" s="33">
        <v>70303</v>
      </c>
      <c r="C67" s="18">
        <v>773000</v>
      </c>
      <c r="D67" s="18">
        <v>422370.08</v>
      </c>
      <c r="E67" s="19">
        <f t="shared" si="5"/>
        <v>54.640372574385509</v>
      </c>
      <c r="F67" s="18">
        <v>0</v>
      </c>
      <c r="G67" s="18">
        <v>0</v>
      </c>
      <c r="H67" s="34">
        <v>0</v>
      </c>
      <c r="I67" s="18">
        <f t="shared" si="10"/>
        <v>773000</v>
      </c>
      <c r="J67" s="18">
        <f t="shared" si="11"/>
        <v>422370.08</v>
      </c>
      <c r="K67" s="34">
        <f t="shared" si="8"/>
        <v>54.640372574385509</v>
      </c>
    </row>
    <row r="68" spans="1:11" s="7" customFormat="1" ht="78.75" customHeight="1" x14ac:dyDescent="0.4">
      <c r="A68" s="16" t="s">
        <v>118</v>
      </c>
      <c r="B68" s="33">
        <v>70401</v>
      </c>
      <c r="C68" s="18">
        <v>4532169</v>
      </c>
      <c r="D68" s="18">
        <v>4258848.4400000004</v>
      </c>
      <c r="E68" s="19">
        <f t="shared" si="5"/>
        <v>93.969321091071407</v>
      </c>
      <c r="F68" s="18">
        <v>1301955.26</v>
      </c>
      <c r="G68" s="18">
        <v>1277314.21</v>
      </c>
      <c r="H68" s="25">
        <f t="shared" si="9"/>
        <v>98.107381201409325</v>
      </c>
      <c r="I68" s="35">
        <f t="shared" si="10"/>
        <v>5834124.2599999998</v>
      </c>
      <c r="J68" s="35">
        <f t="shared" si="11"/>
        <v>5536162.6500000004</v>
      </c>
      <c r="K68" s="25">
        <f t="shared" si="8"/>
        <v>94.892779160655053</v>
      </c>
    </row>
    <row r="69" spans="1:11" s="7" customFormat="1" ht="55.5" x14ac:dyDescent="0.4">
      <c r="A69" s="16" t="s">
        <v>31</v>
      </c>
      <c r="B69" s="33">
        <v>70501</v>
      </c>
      <c r="C69" s="18">
        <v>7719764</v>
      </c>
      <c r="D69" s="18">
        <v>7703573.0199999996</v>
      </c>
      <c r="E69" s="19">
        <f t="shared" si="5"/>
        <v>99.790265868231202</v>
      </c>
      <c r="F69" s="18">
        <v>467035.69</v>
      </c>
      <c r="G69" s="18">
        <v>455617.02</v>
      </c>
      <c r="H69" s="25">
        <f t="shared" si="9"/>
        <v>97.555075501831567</v>
      </c>
      <c r="I69" s="18">
        <f t="shared" si="10"/>
        <v>8186799.6900000004</v>
      </c>
      <c r="J69" s="18">
        <f t="shared" si="11"/>
        <v>8159190.0399999991</v>
      </c>
      <c r="K69" s="34">
        <f t="shared" si="8"/>
        <v>99.662754054753208</v>
      </c>
    </row>
    <row r="70" spans="1:11" s="7" customFormat="1" ht="60.75" customHeight="1" x14ac:dyDescent="0.4">
      <c r="A70" s="16" t="s">
        <v>119</v>
      </c>
      <c r="B70" s="33">
        <v>70802</v>
      </c>
      <c r="C70" s="18">
        <v>1260262</v>
      </c>
      <c r="D70" s="18">
        <v>1175802.3799999999</v>
      </c>
      <c r="E70" s="19">
        <f t="shared" si="5"/>
        <v>93.298249094235956</v>
      </c>
      <c r="F70" s="18">
        <v>8292.4500000000007</v>
      </c>
      <c r="G70" s="18">
        <v>8292.4500000000007</v>
      </c>
      <c r="H70" s="25">
        <f t="shared" si="9"/>
        <v>100</v>
      </c>
      <c r="I70" s="18">
        <f t="shared" si="10"/>
        <v>1268554.45</v>
      </c>
      <c r="J70" s="18">
        <f t="shared" si="11"/>
        <v>1184094.8299999998</v>
      </c>
      <c r="K70" s="34">
        <f t="shared" si="8"/>
        <v>93.342057962115845</v>
      </c>
    </row>
    <row r="71" spans="1:11" s="7" customFormat="1" ht="83.25" x14ac:dyDescent="0.4">
      <c r="A71" s="16" t="s">
        <v>140</v>
      </c>
      <c r="B71" s="33">
        <v>70804</v>
      </c>
      <c r="C71" s="18">
        <v>1466700</v>
      </c>
      <c r="D71" s="18">
        <v>1433793.08</v>
      </c>
      <c r="E71" s="19">
        <f t="shared" si="5"/>
        <v>97.756397354605582</v>
      </c>
      <c r="F71" s="18">
        <v>28400</v>
      </c>
      <c r="G71" s="18">
        <v>28400</v>
      </c>
      <c r="H71" s="19">
        <f t="shared" si="9"/>
        <v>100</v>
      </c>
      <c r="I71" s="18">
        <f t="shared" si="10"/>
        <v>1495100</v>
      </c>
      <c r="J71" s="18">
        <f t="shared" si="11"/>
        <v>1462193.08</v>
      </c>
      <c r="K71" s="19">
        <f t="shared" si="8"/>
        <v>97.799015450471543</v>
      </c>
    </row>
    <row r="72" spans="1:11" s="7" customFormat="1" ht="83.25" x14ac:dyDescent="0.4">
      <c r="A72" s="16" t="s">
        <v>32</v>
      </c>
      <c r="B72" s="33">
        <v>70805</v>
      </c>
      <c r="C72" s="18">
        <v>475800</v>
      </c>
      <c r="D72" s="18">
        <v>417842.53</v>
      </c>
      <c r="E72" s="19">
        <f t="shared" si="5"/>
        <v>87.818942833123174</v>
      </c>
      <c r="F72" s="18">
        <v>0</v>
      </c>
      <c r="G72" s="18">
        <v>0</v>
      </c>
      <c r="H72" s="15"/>
      <c r="I72" s="18">
        <f t="shared" si="10"/>
        <v>475800</v>
      </c>
      <c r="J72" s="18">
        <f t="shared" si="11"/>
        <v>417842.53</v>
      </c>
      <c r="K72" s="19">
        <f t="shared" si="8"/>
        <v>87.818942833123174</v>
      </c>
    </row>
    <row r="73" spans="1:11" s="7" customFormat="1" ht="111" x14ac:dyDescent="0.4">
      <c r="A73" s="16" t="s">
        <v>33</v>
      </c>
      <c r="B73" s="33">
        <v>70808</v>
      </c>
      <c r="C73" s="18">
        <v>18100</v>
      </c>
      <c r="D73" s="18">
        <v>18100</v>
      </c>
      <c r="E73" s="19">
        <f t="shared" si="5"/>
        <v>100</v>
      </c>
      <c r="F73" s="18">
        <v>0</v>
      </c>
      <c r="G73" s="18">
        <v>0</v>
      </c>
      <c r="H73" s="18">
        <v>0</v>
      </c>
      <c r="I73" s="18">
        <f t="shared" si="10"/>
        <v>18100</v>
      </c>
      <c r="J73" s="18">
        <f t="shared" si="11"/>
        <v>18100</v>
      </c>
      <c r="K73" s="19">
        <f t="shared" si="8"/>
        <v>100</v>
      </c>
    </row>
    <row r="74" spans="1:11" s="5" customFormat="1" ht="54" x14ac:dyDescent="0.4">
      <c r="A74" s="28" t="s">
        <v>34</v>
      </c>
      <c r="B74" s="29">
        <v>90000</v>
      </c>
      <c r="C74" s="26">
        <f>C75+C76+C77+C78+C79+C80+C81+C82+C83+C84+C85+C86+C87+C88+C89+C90+C91+C92+C93+C94+C95+C96+C97+C98+C99+C100+C101+C102+C103</f>
        <v>110138302.99999999</v>
      </c>
      <c r="D74" s="26">
        <f>D75+D76+D77+D78+D79+D80+D81+D82+D83+D84+D85+D86+D87+D88+D89+D90+D91+D92+D93+D94+D95+D96+D97+D98+D99+D100+D101+D102+D103</f>
        <v>109736258.75999999</v>
      </c>
      <c r="E74" s="32">
        <f t="shared" si="5"/>
        <v>99.634964195880158</v>
      </c>
      <c r="F74" s="26">
        <f t="shared" ref="F74:G74" si="13">F75+F76+F77+F78+F79+F80+F81+F82+F83+F84+F85+F86+F87+F88+F89+F90+F91+F92+F93+F94+F95+F96+F97+F98+F99+F100+F101+F102+F103</f>
        <v>154007.52000000002</v>
      </c>
      <c r="G74" s="26">
        <f t="shared" si="13"/>
        <v>153377.82</v>
      </c>
      <c r="H74" s="36">
        <f t="shared" si="9"/>
        <v>99.591123862003613</v>
      </c>
      <c r="I74" s="26">
        <f t="shared" si="10"/>
        <v>110292310.51999998</v>
      </c>
      <c r="J74" s="26">
        <f t="shared" si="11"/>
        <v>109889636.57999998</v>
      </c>
      <c r="K74" s="32">
        <f t="shared" si="8"/>
        <v>99.634902979091194</v>
      </c>
    </row>
    <row r="75" spans="1:11" s="7" customFormat="1" ht="279" customHeight="1" x14ac:dyDescent="0.4">
      <c r="A75" s="16" t="s">
        <v>115</v>
      </c>
      <c r="B75" s="33">
        <v>90201</v>
      </c>
      <c r="C75" s="18">
        <v>8260630.1100000003</v>
      </c>
      <c r="D75" s="18">
        <v>8260630.1100000003</v>
      </c>
      <c r="E75" s="19">
        <f t="shared" si="5"/>
        <v>100</v>
      </c>
      <c r="F75" s="18">
        <v>0</v>
      </c>
      <c r="G75" s="18">
        <v>0</v>
      </c>
      <c r="H75" s="18">
        <v>0</v>
      </c>
      <c r="I75" s="18">
        <f t="shared" si="10"/>
        <v>8260630.1100000003</v>
      </c>
      <c r="J75" s="18">
        <f t="shared" si="11"/>
        <v>8260630.1100000003</v>
      </c>
      <c r="K75" s="19">
        <f t="shared" si="8"/>
        <v>100</v>
      </c>
    </row>
    <row r="76" spans="1:11" s="7" customFormat="1" ht="261" customHeight="1" x14ac:dyDescent="0.4">
      <c r="A76" s="16" t="s">
        <v>120</v>
      </c>
      <c r="B76" s="33">
        <v>90202</v>
      </c>
      <c r="C76" s="18">
        <v>3200</v>
      </c>
      <c r="D76" s="18">
        <v>3200</v>
      </c>
      <c r="E76" s="19">
        <f t="shared" si="5"/>
        <v>100</v>
      </c>
      <c r="F76" s="18">
        <v>0</v>
      </c>
      <c r="G76" s="18">
        <v>0</v>
      </c>
      <c r="H76" s="18">
        <v>0</v>
      </c>
      <c r="I76" s="18">
        <f t="shared" si="10"/>
        <v>3200</v>
      </c>
      <c r="J76" s="18">
        <f t="shared" si="11"/>
        <v>3200</v>
      </c>
      <c r="K76" s="19">
        <f t="shared" si="8"/>
        <v>100</v>
      </c>
    </row>
    <row r="77" spans="1:11" s="7" customFormat="1" ht="290.25" customHeight="1" x14ac:dyDescent="0.4">
      <c r="A77" s="16" t="s">
        <v>121</v>
      </c>
      <c r="B77" s="33">
        <v>90204</v>
      </c>
      <c r="C77" s="18">
        <v>1716522.67</v>
      </c>
      <c r="D77" s="18">
        <v>1716522.67</v>
      </c>
      <c r="E77" s="19">
        <f t="shared" si="5"/>
        <v>100</v>
      </c>
      <c r="F77" s="18">
        <v>0</v>
      </c>
      <c r="G77" s="18">
        <v>0</v>
      </c>
      <c r="H77" s="19">
        <v>0</v>
      </c>
      <c r="I77" s="18">
        <f t="shared" si="10"/>
        <v>1716522.67</v>
      </c>
      <c r="J77" s="18">
        <f t="shared" si="11"/>
        <v>1716522.67</v>
      </c>
      <c r="K77" s="19">
        <f t="shared" si="8"/>
        <v>100</v>
      </c>
    </row>
    <row r="78" spans="1:11" s="7" customFormat="1" ht="264" customHeight="1" x14ac:dyDescent="0.4">
      <c r="A78" s="16" t="s">
        <v>141</v>
      </c>
      <c r="B78" s="33">
        <v>90207</v>
      </c>
      <c r="C78" s="18">
        <v>4367377.79</v>
      </c>
      <c r="D78" s="18">
        <v>4367377.79</v>
      </c>
      <c r="E78" s="19">
        <f t="shared" ref="E78:E134" si="14">D78/C78*100</f>
        <v>100</v>
      </c>
      <c r="F78" s="18">
        <v>0</v>
      </c>
      <c r="G78" s="18">
        <v>0</v>
      </c>
      <c r="H78" s="18">
        <v>0</v>
      </c>
      <c r="I78" s="18">
        <f t="shared" si="10"/>
        <v>4367377.79</v>
      </c>
      <c r="J78" s="18">
        <f t="shared" si="11"/>
        <v>4367377.79</v>
      </c>
      <c r="K78" s="19">
        <f t="shared" ref="K78:K134" si="15">J78/I78*100</f>
        <v>100</v>
      </c>
    </row>
    <row r="79" spans="1:11" s="7" customFormat="1" ht="256.5" customHeight="1" x14ac:dyDescent="0.4">
      <c r="A79" s="16" t="s">
        <v>122</v>
      </c>
      <c r="B79" s="33">
        <v>90208</v>
      </c>
      <c r="C79" s="18">
        <v>765.22</v>
      </c>
      <c r="D79" s="18">
        <v>765.22</v>
      </c>
      <c r="E79" s="19">
        <f t="shared" si="14"/>
        <v>100</v>
      </c>
      <c r="F79" s="18">
        <v>0</v>
      </c>
      <c r="G79" s="18">
        <v>0</v>
      </c>
      <c r="H79" s="18">
        <v>0</v>
      </c>
      <c r="I79" s="18">
        <f t="shared" si="10"/>
        <v>765.22</v>
      </c>
      <c r="J79" s="18">
        <f t="shared" si="11"/>
        <v>765.22</v>
      </c>
      <c r="K79" s="19">
        <f t="shared" si="15"/>
        <v>100</v>
      </c>
    </row>
    <row r="80" spans="1:11" s="7" customFormat="1" ht="286.5" customHeight="1" x14ac:dyDescent="0.4">
      <c r="A80" s="16" t="s">
        <v>36</v>
      </c>
      <c r="B80" s="33">
        <v>90215</v>
      </c>
      <c r="C80" s="18">
        <v>580263.86</v>
      </c>
      <c r="D80" s="18">
        <v>580263.86</v>
      </c>
      <c r="E80" s="19">
        <f t="shared" si="14"/>
        <v>100</v>
      </c>
      <c r="F80" s="18">
        <v>0</v>
      </c>
      <c r="G80" s="18">
        <v>0</v>
      </c>
      <c r="H80" s="18">
        <v>0</v>
      </c>
      <c r="I80" s="18">
        <f t="shared" si="10"/>
        <v>580263.86</v>
      </c>
      <c r="J80" s="18">
        <f t="shared" si="11"/>
        <v>580263.86</v>
      </c>
      <c r="K80" s="19">
        <f t="shared" si="15"/>
        <v>100</v>
      </c>
    </row>
    <row r="81" spans="1:11" s="7" customFormat="1" ht="286.5" customHeight="1" x14ac:dyDescent="0.4">
      <c r="A81" s="16" t="s">
        <v>123</v>
      </c>
      <c r="B81" s="33">
        <v>90216</v>
      </c>
      <c r="C81" s="18">
        <v>2200</v>
      </c>
      <c r="D81" s="18">
        <v>2200</v>
      </c>
      <c r="E81" s="19">
        <f t="shared" si="14"/>
        <v>100</v>
      </c>
      <c r="F81" s="18">
        <v>0</v>
      </c>
      <c r="G81" s="18">
        <v>0</v>
      </c>
      <c r="H81" s="18">
        <v>0</v>
      </c>
      <c r="I81" s="18">
        <f t="shared" si="10"/>
        <v>2200</v>
      </c>
      <c r="J81" s="18">
        <f t="shared" si="11"/>
        <v>2200</v>
      </c>
      <c r="K81" s="19">
        <f t="shared" si="15"/>
        <v>100</v>
      </c>
    </row>
    <row r="82" spans="1:11" s="7" customFormat="1" ht="55.5" x14ac:dyDescent="0.4">
      <c r="A82" s="16" t="s">
        <v>37</v>
      </c>
      <c r="B82" s="33">
        <v>90302</v>
      </c>
      <c r="C82" s="18">
        <v>762498.44</v>
      </c>
      <c r="D82" s="18">
        <v>762498.44</v>
      </c>
      <c r="E82" s="19">
        <f t="shared" si="14"/>
        <v>100</v>
      </c>
      <c r="F82" s="18">
        <v>0</v>
      </c>
      <c r="G82" s="18">
        <v>0</v>
      </c>
      <c r="H82" s="18">
        <v>0</v>
      </c>
      <c r="I82" s="18">
        <f t="shared" si="10"/>
        <v>762498.44</v>
      </c>
      <c r="J82" s="18">
        <f t="shared" si="11"/>
        <v>762498.44</v>
      </c>
      <c r="K82" s="19">
        <f t="shared" si="15"/>
        <v>100</v>
      </c>
    </row>
    <row r="83" spans="1:11" s="7" customFormat="1" ht="55.5" x14ac:dyDescent="0.4">
      <c r="A83" s="16" t="s">
        <v>38</v>
      </c>
      <c r="B83" s="33">
        <v>90303</v>
      </c>
      <c r="C83" s="18">
        <v>508796.7</v>
      </c>
      <c r="D83" s="18">
        <v>508354.7</v>
      </c>
      <c r="E83" s="19">
        <f t="shared" si="14"/>
        <v>99.913128367381304</v>
      </c>
      <c r="F83" s="18">
        <v>0</v>
      </c>
      <c r="G83" s="18">
        <v>0</v>
      </c>
      <c r="H83" s="18">
        <v>0</v>
      </c>
      <c r="I83" s="18">
        <f t="shared" si="10"/>
        <v>508796.7</v>
      </c>
      <c r="J83" s="18">
        <f t="shared" si="11"/>
        <v>508354.7</v>
      </c>
      <c r="K83" s="19">
        <f t="shared" si="15"/>
        <v>99.913128367381304</v>
      </c>
    </row>
    <row r="84" spans="1:11" s="7" customFormat="1" ht="55.5" x14ac:dyDescent="0.4">
      <c r="A84" s="16" t="s">
        <v>39</v>
      </c>
      <c r="B84" s="33">
        <v>90304</v>
      </c>
      <c r="C84" s="18">
        <v>39757858.770000003</v>
      </c>
      <c r="D84" s="18">
        <v>39573336.149999999</v>
      </c>
      <c r="E84" s="19">
        <f t="shared" si="14"/>
        <v>99.535883908971385</v>
      </c>
      <c r="F84" s="18">
        <v>0</v>
      </c>
      <c r="G84" s="18">
        <v>0</v>
      </c>
      <c r="H84" s="18">
        <v>0</v>
      </c>
      <c r="I84" s="18">
        <f t="shared" si="10"/>
        <v>39757858.770000003</v>
      </c>
      <c r="J84" s="18">
        <f t="shared" si="11"/>
        <v>39573336.149999999</v>
      </c>
      <c r="K84" s="19">
        <f t="shared" si="15"/>
        <v>99.535883908971385</v>
      </c>
    </row>
    <row r="85" spans="1:11" s="7" customFormat="1" ht="83.25" x14ac:dyDescent="0.4">
      <c r="A85" s="16" t="s">
        <v>40</v>
      </c>
      <c r="B85" s="33">
        <v>90305</v>
      </c>
      <c r="C85" s="18">
        <v>1621175.05</v>
      </c>
      <c r="D85" s="18">
        <v>1621175.05</v>
      </c>
      <c r="E85" s="19">
        <f t="shared" si="14"/>
        <v>100</v>
      </c>
      <c r="F85" s="18">
        <v>0</v>
      </c>
      <c r="G85" s="18">
        <v>0</v>
      </c>
      <c r="H85" s="18">
        <v>0</v>
      </c>
      <c r="I85" s="18">
        <f t="shared" si="10"/>
        <v>1621175.05</v>
      </c>
      <c r="J85" s="18">
        <f t="shared" si="11"/>
        <v>1621175.05</v>
      </c>
      <c r="K85" s="19">
        <f t="shared" si="15"/>
        <v>100</v>
      </c>
    </row>
    <row r="86" spans="1:11" s="7" customFormat="1" ht="55.5" x14ac:dyDescent="0.4">
      <c r="A86" s="16" t="s">
        <v>41</v>
      </c>
      <c r="B86" s="33">
        <v>90306</v>
      </c>
      <c r="C86" s="18">
        <v>3107009.87</v>
      </c>
      <c r="D86" s="18">
        <v>3105320.87</v>
      </c>
      <c r="E86" s="19">
        <f t="shared" si="14"/>
        <v>99.945639052636807</v>
      </c>
      <c r="F86" s="18">
        <v>0</v>
      </c>
      <c r="G86" s="18">
        <v>0</v>
      </c>
      <c r="H86" s="18">
        <v>0</v>
      </c>
      <c r="I86" s="18">
        <f t="shared" si="10"/>
        <v>3107009.87</v>
      </c>
      <c r="J86" s="18">
        <f t="shared" si="11"/>
        <v>3105320.87</v>
      </c>
      <c r="K86" s="19">
        <f t="shared" si="15"/>
        <v>99.945639052636807</v>
      </c>
    </row>
    <row r="87" spans="1:11" s="7" customFormat="1" ht="55.5" x14ac:dyDescent="0.4">
      <c r="A87" s="16" t="s">
        <v>42</v>
      </c>
      <c r="B87" s="33">
        <v>90307</v>
      </c>
      <c r="C87" s="18">
        <v>170044.23</v>
      </c>
      <c r="D87" s="18">
        <v>170024.23</v>
      </c>
      <c r="E87" s="19">
        <f t="shared" si="14"/>
        <v>99.988238354221139</v>
      </c>
      <c r="F87" s="18">
        <v>0</v>
      </c>
      <c r="G87" s="18">
        <v>0</v>
      </c>
      <c r="H87" s="18">
        <v>0</v>
      </c>
      <c r="I87" s="18">
        <f t="shared" si="10"/>
        <v>170044.23</v>
      </c>
      <c r="J87" s="18">
        <f t="shared" si="11"/>
        <v>170024.23</v>
      </c>
      <c r="K87" s="19">
        <f t="shared" si="15"/>
        <v>99.988238354221139</v>
      </c>
    </row>
    <row r="88" spans="1:11" s="7" customFormat="1" ht="55.5" x14ac:dyDescent="0.4">
      <c r="A88" s="16" t="s">
        <v>43</v>
      </c>
      <c r="B88" s="33">
        <v>90308</v>
      </c>
      <c r="C88" s="18">
        <v>75680</v>
      </c>
      <c r="D88" s="18">
        <v>75680</v>
      </c>
      <c r="E88" s="19">
        <f t="shared" si="14"/>
        <v>100</v>
      </c>
      <c r="F88" s="18">
        <v>0</v>
      </c>
      <c r="G88" s="18">
        <v>0</v>
      </c>
      <c r="H88" s="18">
        <v>0</v>
      </c>
      <c r="I88" s="18">
        <f t="shared" si="10"/>
        <v>75680</v>
      </c>
      <c r="J88" s="18">
        <f t="shared" si="11"/>
        <v>75680</v>
      </c>
      <c r="K88" s="19">
        <f t="shared" si="15"/>
        <v>100</v>
      </c>
    </row>
    <row r="89" spans="1:11" s="7" customFormat="1" ht="55.5" x14ac:dyDescent="0.4">
      <c r="A89" s="16" t="s">
        <v>44</v>
      </c>
      <c r="B89" s="33">
        <v>90401</v>
      </c>
      <c r="C89" s="18">
        <v>1772324.55</v>
      </c>
      <c r="D89" s="18">
        <v>1772324.55</v>
      </c>
      <c r="E89" s="19">
        <f t="shared" si="14"/>
        <v>100</v>
      </c>
      <c r="F89" s="18">
        <v>0</v>
      </c>
      <c r="G89" s="18">
        <v>0</v>
      </c>
      <c r="H89" s="18">
        <v>0</v>
      </c>
      <c r="I89" s="18">
        <f t="shared" si="10"/>
        <v>1772324.55</v>
      </c>
      <c r="J89" s="18">
        <f t="shared" si="11"/>
        <v>1772324.55</v>
      </c>
      <c r="K89" s="19">
        <f t="shared" si="15"/>
        <v>100</v>
      </c>
    </row>
    <row r="90" spans="1:11" s="7" customFormat="1" ht="111" x14ac:dyDescent="0.4">
      <c r="A90" s="16" t="s">
        <v>124</v>
      </c>
      <c r="B90" s="33">
        <v>90405</v>
      </c>
      <c r="C90" s="18">
        <v>33322205.57</v>
      </c>
      <c r="D90" s="18">
        <v>33322205.57</v>
      </c>
      <c r="E90" s="19">
        <f t="shared" si="14"/>
        <v>100</v>
      </c>
      <c r="F90" s="18">
        <v>0</v>
      </c>
      <c r="G90" s="18">
        <v>0</v>
      </c>
      <c r="H90" s="18">
        <v>0</v>
      </c>
      <c r="I90" s="18">
        <f t="shared" si="10"/>
        <v>33322205.57</v>
      </c>
      <c r="J90" s="18">
        <f t="shared" si="11"/>
        <v>33322205.57</v>
      </c>
      <c r="K90" s="19">
        <f t="shared" si="15"/>
        <v>100</v>
      </c>
    </row>
    <row r="91" spans="1:11" s="7" customFormat="1" ht="138.75" x14ac:dyDescent="0.4">
      <c r="A91" s="16" t="s">
        <v>125</v>
      </c>
      <c r="B91" s="33">
        <v>90406</v>
      </c>
      <c r="C91" s="18">
        <v>42798.78</v>
      </c>
      <c r="D91" s="18">
        <v>38503.49</v>
      </c>
      <c r="E91" s="19">
        <f t="shared" si="14"/>
        <v>89.963989627741725</v>
      </c>
      <c r="F91" s="18">
        <v>0</v>
      </c>
      <c r="G91" s="18">
        <v>0</v>
      </c>
      <c r="H91" s="18">
        <v>0</v>
      </c>
      <c r="I91" s="18">
        <f t="shared" si="10"/>
        <v>42798.78</v>
      </c>
      <c r="J91" s="18">
        <f t="shared" si="11"/>
        <v>38503.49</v>
      </c>
      <c r="K91" s="19">
        <f t="shared" si="15"/>
        <v>89.963989627741725</v>
      </c>
    </row>
    <row r="92" spans="1:11" s="7" customFormat="1" ht="55.5" x14ac:dyDescent="0.4">
      <c r="A92" s="16" t="s">
        <v>45</v>
      </c>
      <c r="B92" s="33">
        <v>90412</v>
      </c>
      <c r="C92" s="18">
        <v>1072960</v>
      </c>
      <c r="D92" s="18">
        <v>1063363.9099999999</v>
      </c>
      <c r="E92" s="19">
        <f t="shared" si="14"/>
        <v>99.105643267223371</v>
      </c>
      <c r="F92" s="18">
        <v>0</v>
      </c>
      <c r="G92" s="18">
        <v>0</v>
      </c>
      <c r="H92" s="18">
        <v>0</v>
      </c>
      <c r="I92" s="18">
        <f t="shared" si="10"/>
        <v>1072960</v>
      </c>
      <c r="J92" s="18">
        <f t="shared" si="11"/>
        <v>1063363.9099999999</v>
      </c>
      <c r="K92" s="19">
        <f t="shared" si="15"/>
        <v>99.105643267223371</v>
      </c>
    </row>
    <row r="93" spans="1:11" s="7" customFormat="1" ht="83.25" x14ac:dyDescent="0.4">
      <c r="A93" s="16" t="s">
        <v>46</v>
      </c>
      <c r="B93" s="33">
        <v>90413</v>
      </c>
      <c r="C93" s="18">
        <v>465433.58</v>
      </c>
      <c r="D93" s="18">
        <v>465413.58</v>
      </c>
      <c r="E93" s="19">
        <f t="shared" si="14"/>
        <v>99.995702931447269</v>
      </c>
      <c r="F93" s="18">
        <v>0</v>
      </c>
      <c r="G93" s="18">
        <v>0</v>
      </c>
      <c r="H93" s="18">
        <v>0</v>
      </c>
      <c r="I93" s="18">
        <f t="shared" si="10"/>
        <v>465433.58</v>
      </c>
      <c r="J93" s="18">
        <f t="shared" si="11"/>
        <v>465413.58</v>
      </c>
      <c r="K93" s="19">
        <f t="shared" si="15"/>
        <v>99.995702931447269</v>
      </c>
    </row>
    <row r="94" spans="1:11" s="7" customFormat="1" ht="55.5" x14ac:dyDescent="0.4">
      <c r="A94" s="16" t="s">
        <v>47</v>
      </c>
      <c r="B94" s="33">
        <v>90802</v>
      </c>
      <c r="C94" s="18">
        <v>39700</v>
      </c>
      <c r="D94" s="18">
        <v>39698.33</v>
      </c>
      <c r="E94" s="19">
        <f t="shared" si="14"/>
        <v>99.995793450881621</v>
      </c>
      <c r="F94" s="18">
        <v>0</v>
      </c>
      <c r="G94" s="18">
        <v>0</v>
      </c>
      <c r="H94" s="18">
        <v>0</v>
      </c>
      <c r="I94" s="18">
        <f t="shared" si="10"/>
        <v>39700</v>
      </c>
      <c r="J94" s="18">
        <f t="shared" si="11"/>
        <v>39698.33</v>
      </c>
      <c r="K94" s="19">
        <f t="shared" si="15"/>
        <v>99.995793450881621</v>
      </c>
    </row>
    <row r="95" spans="1:11" s="7" customFormat="1" ht="71.25" customHeight="1" x14ac:dyDescent="0.4">
      <c r="A95" s="16" t="s">
        <v>153</v>
      </c>
      <c r="B95" s="33">
        <v>91101</v>
      </c>
      <c r="C95" s="18">
        <v>202220</v>
      </c>
      <c r="D95" s="18">
        <v>164600.04</v>
      </c>
      <c r="E95" s="19">
        <f t="shared" si="14"/>
        <v>81.396518643062009</v>
      </c>
      <c r="F95" s="18">
        <v>0</v>
      </c>
      <c r="G95" s="18">
        <v>0</v>
      </c>
      <c r="H95" s="18">
        <v>0</v>
      </c>
      <c r="I95" s="18">
        <f t="shared" si="10"/>
        <v>202220</v>
      </c>
      <c r="J95" s="18">
        <f t="shared" si="11"/>
        <v>164600.04</v>
      </c>
      <c r="K95" s="19">
        <f t="shared" si="15"/>
        <v>81.396518643062009</v>
      </c>
    </row>
    <row r="96" spans="1:11" s="7" customFormat="1" ht="83.25" x14ac:dyDescent="0.4">
      <c r="A96" s="16" t="s">
        <v>48</v>
      </c>
      <c r="B96" s="33">
        <v>91103</v>
      </c>
      <c r="C96" s="18">
        <v>150000</v>
      </c>
      <c r="D96" s="18">
        <v>149947.14000000001</v>
      </c>
      <c r="E96" s="19">
        <f t="shared" si="14"/>
        <v>99.964760000000012</v>
      </c>
      <c r="F96" s="18">
        <v>0</v>
      </c>
      <c r="G96" s="18">
        <v>0</v>
      </c>
      <c r="H96" s="18">
        <v>0</v>
      </c>
      <c r="I96" s="18">
        <f t="shared" si="10"/>
        <v>150000</v>
      </c>
      <c r="J96" s="18">
        <f t="shared" si="11"/>
        <v>149947.14000000001</v>
      </c>
      <c r="K96" s="19">
        <f t="shared" si="15"/>
        <v>99.964760000000012</v>
      </c>
    </row>
    <row r="97" spans="1:11" s="7" customFormat="1" ht="222" x14ac:dyDescent="0.4">
      <c r="A97" s="16" t="s">
        <v>126</v>
      </c>
      <c r="B97" s="33">
        <v>91108</v>
      </c>
      <c r="C97" s="18">
        <v>198000</v>
      </c>
      <c r="D97" s="18">
        <v>190872.81</v>
      </c>
      <c r="E97" s="19">
        <f t="shared" si="14"/>
        <v>96.400409090909093</v>
      </c>
      <c r="F97" s="18">
        <v>0</v>
      </c>
      <c r="G97" s="18">
        <v>0</v>
      </c>
      <c r="H97" s="18">
        <v>0</v>
      </c>
      <c r="I97" s="18">
        <f t="shared" si="10"/>
        <v>198000</v>
      </c>
      <c r="J97" s="18">
        <f t="shared" si="11"/>
        <v>190872.81</v>
      </c>
      <c r="K97" s="19">
        <f t="shared" si="15"/>
        <v>96.400409090909093</v>
      </c>
    </row>
    <row r="98" spans="1:11" s="7" customFormat="1" ht="83.25" x14ac:dyDescent="0.4">
      <c r="A98" s="16" t="s">
        <v>49</v>
      </c>
      <c r="B98" s="33">
        <v>91204</v>
      </c>
      <c r="C98" s="18">
        <v>1741000</v>
      </c>
      <c r="D98" s="18">
        <v>1717522.09</v>
      </c>
      <c r="E98" s="19">
        <f t="shared" si="14"/>
        <v>98.651469844916718</v>
      </c>
      <c r="F98" s="18">
        <v>90127.52</v>
      </c>
      <c r="G98" s="18">
        <v>89934.82</v>
      </c>
      <c r="H98" s="19">
        <f t="shared" ref="H98" si="16">G98/F98*100</f>
        <v>99.786191831307463</v>
      </c>
      <c r="I98" s="18">
        <f t="shared" si="10"/>
        <v>1831127.52</v>
      </c>
      <c r="J98" s="18">
        <f t="shared" si="11"/>
        <v>1807456.9100000001</v>
      </c>
      <c r="K98" s="34">
        <f t="shared" si="15"/>
        <v>98.707320503817243</v>
      </c>
    </row>
    <row r="99" spans="1:11" s="7" customFormat="1" ht="231.75" customHeight="1" x14ac:dyDescent="0.4">
      <c r="A99" s="16" t="s">
        <v>152</v>
      </c>
      <c r="B99" s="33">
        <v>91205</v>
      </c>
      <c r="C99" s="18">
        <v>278996</v>
      </c>
      <c r="D99" s="18">
        <v>276862.05</v>
      </c>
      <c r="E99" s="19">
        <f t="shared" si="14"/>
        <v>99.235132403331932</v>
      </c>
      <c r="F99" s="18">
        <v>0</v>
      </c>
      <c r="G99" s="18">
        <v>0</v>
      </c>
      <c r="H99" s="18">
        <v>0</v>
      </c>
      <c r="I99" s="18">
        <f t="shared" si="10"/>
        <v>278996</v>
      </c>
      <c r="J99" s="18">
        <f t="shared" si="11"/>
        <v>276862.05</v>
      </c>
      <c r="K99" s="19">
        <f t="shared" si="15"/>
        <v>99.235132403331932</v>
      </c>
    </row>
    <row r="100" spans="1:11" s="7" customFormat="1" ht="111" x14ac:dyDescent="0.4">
      <c r="A100" s="16" t="s">
        <v>127</v>
      </c>
      <c r="B100" s="33">
        <v>91206</v>
      </c>
      <c r="C100" s="18">
        <v>1640763</v>
      </c>
      <c r="D100" s="18">
        <v>1586298.06</v>
      </c>
      <c r="E100" s="19">
        <f t="shared" si="14"/>
        <v>96.680511444980183</v>
      </c>
      <c r="F100" s="18">
        <v>63880</v>
      </c>
      <c r="G100" s="18">
        <v>63443</v>
      </c>
      <c r="H100" s="34">
        <f t="shared" ref="H100:H132" si="17">G100/F100*100</f>
        <v>99.315904821540386</v>
      </c>
      <c r="I100" s="18">
        <f t="shared" si="10"/>
        <v>1704643</v>
      </c>
      <c r="J100" s="18">
        <f t="shared" si="11"/>
        <v>1649741.06</v>
      </c>
      <c r="K100" s="34">
        <f t="shared" si="15"/>
        <v>96.779270498280283</v>
      </c>
    </row>
    <row r="101" spans="1:11" s="7" customFormat="1" ht="277.5" x14ac:dyDescent="0.4">
      <c r="A101" s="16" t="s">
        <v>50</v>
      </c>
      <c r="B101" s="33">
        <v>91207</v>
      </c>
      <c r="C101" s="18">
        <v>191000</v>
      </c>
      <c r="D101" s="18">
        <v>138699.04</v>
      </c>
      <c r="E101" s="19">
        <f t="shared" si="14"/>
        <v>72.617298429319376</v>
      </c>
      <c r="F101" s="18">
        <v>0</v>
      </c>
      <c r="G101" s="18">
        <v>0</v>
      </c>
      <c r="H101" s="18">
        <v>0</v>
      </c>
      <c r="I101" s="18">
        <f t="shared" si="10"/>
        <v>191000</v>
      </c>
      <c r="J101" s="18">
        <f t="shared" si="11"/>
        <v>138699.04</v>
      </c>
      <c r="K101" s="19">
        <f t="shared" si="15"/>
        <v>72.617298429319376</v>
      </c>
    </row>
    <row r="102" spans="1:11" s="7" customFormat="1" ht="83.25" x14ac:dyDescent="0.4">
      <c r="A102" s="16" t="s">
        <v>51</v>
      </c>
      <c r="B102" s="33">
        <v>91209</v>
      </c>
      <c r="C102" s="18">
        <v>197300</v>
      </c>
      <c r="D102" s="18">
        <v>174267.2</v>
      </c>
      <c r="E102" s="19">
        <f t="shared" si="14"/>
        <v>88.326001013684746</v>
      </c>
      <c r="F102" s="18">
        <v>0</v>
      </c>
      <c r="G102" s="18">
        <v>0</v>
      </c>
      <c r="H102" s="18">
        <v>0</v>
      </c>
      <c r="I102" s="18">
        <f t="shared" si="10"/>
        <v>197300</v>
      </c>
      <c r="J102" s="18">
        <f t="shared" si="11"/>
        <v>174267.2</v>
      </c>
      <c r="K102" s="19">
        <f t="shared" si="15"/>
        <v>88.326001013684746</v>
      </c>
    </row>
    <row r="103" spans="1:11" s="7" customFormat="1" ht="83.25" x14ac:dyDescent="0.4">
      <c r="A103" s="16" t="s">
        <v>52</v>
      </c>
      <c r="B103" s="33">
        <v>91300</v>
      </c>
      <c r="C103" s="18">
        <v>7889578.8099999996</v>
      </c>
      <c r="D103" s="18">
        <v>7888331.8099999996</v>
      </c>
      <c r="E103" s="19">
        <f t="shared" si="14"/>
        <v>99.98419434002713</v>
      </c>
      <c r="F103" s="18">
        <v>0</v>
      </c>
      <c r="G103" s="18">
        <v>0</v>
      </c>
      <c r="H103" s="18">
        <v>0</v>
      </c>
      <c r="I103" s="18">
        <f t="shared" si="10"/>
        <v>7889578.8099999996</v>
      </c>
      <c r="J103" s="18">
        <f t="shared" si="11"/>
        <v>7888331.8099999996</v>
      </c>
      <c r="K103" s="19">
        <f t="shared" si="15"/>
        <v>99.98419434002713</v>
      </c>
    </row>
    <row r="104" spans="1:11" s="5" customFormat="1" ht="54" customHeight="1" x14ac:dyDescent="0.4">
      <c r="A104" s="28" t="s">
        <v>53</v>
      </c>
      <c r="B104" s="37">
        <v>100000</v>
      </c>
      <c r="C104" s="38">
        <f>C105+C106+C107+C108+C109+C110</f>
        <v>22758307</v>
      </c>
      <c r="D104" s="38">
        <f>D105+D106+D107+D108+D109+D110</f>
        <v>22300565.519999996</v>
      </c>
      <c r="E104" s="39">
        <f t="shared" si="14"/>
        <v>97.988683956148392</v>
      </c>
      <c r="F104" s="38">
        <f t="shared" ref="F104:K104" si="18">F105+F106+F107+F108+F109+F110</f>
        <v>8101155</v>
      </c>
      <c r="G104" s="38">
        <f t="shared" si="18"/>
        <v>7537250.5099999998</v>
      </c>
      <c r="H104" s="40">
        <f>G104/F104*100</f>
        <v>93.039208730113174</v>
      </c>
      <c r="I104" s="38">
        <f t="shared" si="10"/>
        <v>30859462</v>
      </c>
      <c r="J104" s="38">
        <f t="shared" si="11"/>
        <v>29837816.029999994</v>
      </c>
      <c r="K104" s="38">
        <f t="shared" si="18"/>
        <v>582.01097356146772</v>
      </c>
    </row>
    <row r="105" spans="1:11" s="7" customFormat="1" ht="55.5" x14ac:dyDescent="0.4">
      <c r="A105" s="16" t="s">
        <v>54</v>
      </c>
      <c r="B105" s="33">
        <v>100101</v>
      </c>
      <c r="C105" s="18">
        <v>3453900</v>
      </c>
      <c r="D105" s="18">
        <v>3325057.43</v>
      </c>
      <c r="E105" s="19">
        <f t="shared" si="14"/>
        <v>96.269649671385977</v>
      </c>
      <c r="F105" s="18">
        <v>0</v>
      </c>
      <c r="G105" s="18">
        <v>0</v>
      </c>
      <c r="H105" s="19">
        <v>0</v>
      </c>
      <c r="I105" s="18">
        <f t="shared" si="10"/>
        <v>3453900</v>
      </c>
      <c r="J105" s="18">
        <f t="shared" si="11"/>
        <v>3325057.43</v>
      </c>
      <c r="K105" s="19">
        <f t="shared" si="15"/>
        <v>96.269649671385977</v>
      </c>
    </row>
    <row r="106" spans="1:11" s="7" customFormat="1" ht="56.25" customHeight="1" x14ac:dyDescent="0.4">
      <c r="A106" s="16" t="s">
        <v>55</v>
      </c>
      <c r="B106" s="33">
        <v>100102</v>
      </c>
      <c r="C106" s="18">
        <v>0</v>
      </c>
      <c r="D106" s="18">
        <v>0</v>
      </c>
      <c r="E106" s="19">
        <v>0</v>
      </c>
      <c r="F106" s="18">
        <v>6069428</v>
      </c>
      <c r="G106" s="18">
        <v>5679015.2400000002</v>
      </c>
      <c r="H106" s="19">
        <f t="shared" si="17"/>
        <v>93.567552658998508</v>
      </c>
      <c r="I106" s="18">
        <f t="shared" si="10"/>
        <v>6069428</v>
      </c>
      <c r="J106" s="18">
        <f t="shared" si="11"/>
        <v>5679015.2400000002</v>
      </c>
      <c r="K106" s="19">
        <f t="shared" si="15"/>
        <v>93.567552658998508</v>
      </c>
    </row>
    <row r="107" spans="1:11" s="7" customFormat="1" ht="27.75" x14ac:dyDescent="0.4">
      <c r="A107" s="16" t="s">
        <v>56</v>
      </c>
      <c r="B107" s="33">
        <v>100201</v>
      </c>
      <c r="C107" s="18">
        <v>623600</v>
      </c>
      <c r="D107" s="18">
        <v>591917.06999999995</v>
      </c>
      <c r="E107" s="19">
        <f t="shared" si="14"/>
        <v>94.919350545221292</v>
      </c>
      <c r="F107" s="18">
        <v>0</v>
      </c>
      <c r="G107" s="18">
        <v>0</v>
      </c>
      <c r="H107" s="19">
        <v>0</v>
      </c>
      <c r="I107" s="18">
        <f t="shared" si="10"/>
        <v>623600</v>
      </c>
      <c r="J107" s="18">
        <f t="shared" si="11"/>
        <v>591917.06999999995</v>
      </c>
      <c r="K107" s="19">
        <f t="shared" si="15"/>
        <v>94.919350545221292</v>
      </c>
    </row>
    <row r="108" spans="1:11" s="7" customFormat="1" ht="55.5" x14ac:dyDescent="0.4">
      <c r="A108" s="16" t="s">
        <v>57</v>
      </c>
      <c r="B108" s="33">
        <v>100202</v>
      </c>
      <c r="C108" s="18">
        <v>845000</v>
      </c>
      <c r="D108" s="18">
        <v>844548</v>
      </c>
      <c r="E108" s="19">
        <f t="shared" si="14"/>
        <v>99.946508875739653</v>
      </c>
      <c r="F108" s="18">
        <v>0</v>
      </c>
      <c r="G108" s="18">
        <v>0</v>
      </c>
      <c r="H108" s="19">
        <v>0</v>
      </c>
      <c r="I108" s="18">
        <f t="shared" si="10"/>
        <v>845000</v>
      </c>
      <c r="J108" s="18">
        <f t="shared" si="11"/>
        <v>844548</v>
      </c>
      <c r="K108" s="19">
        <f t="shared" si="15"/>
        <v>99.946508875739653</v>
      </c>
    </row>
    <row r="109" spans="1:11" s="7" customFormat="1" ht="27.75" x14ac:dyDescent="0.4">
      <c r="A109" s="16" t="s">
        <v>58</v>
      </c>
      <c r="B109" s="33">
        <v>100203</v>
      </c>
      <c r="C109" s="18">
        <v>15593114</v>
      </c>
      <c r="D109" s="18">
        <v>15296965.369999999</v>
      </c>
      <c r="E109" s="19">
        <f t="shared" si="14"/>
        <v>98.100773007880264</v>
      </c>
      <c r="F109" s="18">
        <v>2031727</v>
      </c>
      <c r="G109" s="18">
        <v>1858235.27</v>
      </c>
      <c r="H109" s="19">
        <f t="shared" si="17"/>
        <v>91.460873926467485</v>
      </c>
      <c r="I109" s="18">
        <f t="shared" si="10"/>
        <v>17624841</v>
      </c>
      <c r="J109" s="18">
        <f t="shared" si="11"/>
        <v>17155200.640000001</v>
      </c>
      <c r="K109" s="19">
        <f t="shared" si="15"/>
        <v>97.335349805425196</v>
      </c>
    </row>
    <row r="110" spans="1:11" s="7" customFormat="1" ht="174.75" customHeight="1" x14ac:dyDescent="0.4">
      <c r="A110" s="16" t="s">
        <v>145</v>
      </c>
      <c r="B110" s="33">
        <v>100302</v>
      </c>
      <c r="C110" s="18">
        <v>2242693</v>
      </c>
      <c r="D110" s="18">
        <v>2242077.65</v>
      </c>
      <c r="E110" s="19">
        <f t="shared" si="14"/>
        <v>99.972562004697025</v>
      </c>
      <c r="F110" s="18">
        <v>0</v>
      </c>
      <c r="G110" s="18">
        <v>0</v>
      </c>
      <c r="H110" s="19">
        <v>0</v>
      </c>
      <c r="I110" s="18">
        <f t="shared" si="10"/>
        <v>2242693</v>
      </c>
      <c r="J110" s="18">
        <f t="shared" si="11"/>
        <v>2242077.65</v>
      </c>
      <c r="K110" s="19">
        <f t="shared" si="15"/>
        <v>99.972562004697025</v>
      </c>
    </row>
    <row r="111" spans="1:11" s="5" customFormat="1" ht="27.75" x14ac:dyDescent="0.4">
      <c r="A111" s="28" t="s">
        <v>59</v>
      </c>
      <c r="B111" s="41">
        <v>110000</v>
      </c>
      <c r="C111" s="26">
        <f>C112+C113+C114+C115+C116+C117+C118</f>
        <v>11464816</v>
      </c>
      <c r="D111" s="26">
        <f>D112+D113+D114+D115+D116+D117+D118</f>
        <v>10881841.810000001</v>
      </c>
      <c r="E111" s="32">
        <f t="shared" si="14"/>
        <v>94.915102082754757</v>
      </c>
      <c r="F111" s="26">
        <f t="shared" ref="F111:G111" si="19">F112+F113+F114+F115+F116+F117+F118</f>
        <v>1509495.51</v>
      </c>
      <c r="G111" s="26">
        <f t="shared" si="19"/>
        <v>1431984.56</v>
      </c>
      <c r="H111" s="32">
        <f t="shared" si="17"/>
        <v>94.865108939608575</v>
      </c>
      <c r="I111" s="26">
        <f t="shared" si="10"/>
        <v>12974311.51</v>
      </c>
      <c r="J111" s="26">
        <f t="shared" si="11"/>
        <v>12313826.370000001</v>
      </c>
      <c r="K111" s="32">
        <f t="shared" si="15"/>
        <v>94.909285633454019</v>
      </c>
    </row>
    <row r="112" spans="1:11" s="7" customFormat="1" ht="27.75" x14ac:dyDescent="0.4">
      <c r="A112" s="16" t="s">
        <v>60</v>
      </c>
      <c r="B112" s="33">
        <v>110102</v>
      </c>
      <c r="C112" s="18">
        <v>730132</v>
      </c>
      <c r="D112" s="18">
        <v>653112.82999999996</v>
      </c>
      <c r="E112" s="19">
        <f t="shared" si="14"/>
        <v>89.451336196742503</v>
      </c>
      <c r="F112" s="18">
        <v>173663.86</v>
      </c>
      <c r="G112" s="18">
        <v>167490.07999999999</v>
      </c>
      <c r="H112" s="34">
        <f t="shared" si="17"/>
        <v>96.444982853657635</v>
      </c>
      <c r="I112" s="18">
        <f t="shared" si="10"/>
        <v>903795.86</v>
      </c>
      <c r="J112" s="18">
        <f t="shared" si="11"/>
        <v>820602.90999999992</v>
      </c>
      <c r="K112" s="34">
        <f t="shared" si="15"/>
        <v>90.795161420633193</v>
      </c>
    </row>
    <row r="113" spans="1:11" s="7" customFormat="1" ht="83.25" x14ac:dyDescent="0.4">
      <c r="A113" s="16" t="s">
        <v>128</v>
      </c>
      <c r="B113" s="33">
        <v>110103</v>
      </c>
      <c r="C113" s="18">
        <v>570000</v>
      </c>
      <c r="D113" s="18">
        <v>569996.56999999995</v>
      </c>
      <c r="E113" s="19">
        <f t="shared" si="14"/>
        <v>99.999398245614017</v>
      </c>
      <c r="F113" s="18">
        <v>0</v>
      </c>
      <c r="G113" s="18">
        <v>0</v>
      </c>
      <c r="H113" s="34">
        <v>0</v>
      </c>
      <c r="I113" s="18">
        <f t="shared" si="10"/>
        <v>570000</v>
      </c>
      <c r="J113" s="18">
        <f t="shared" si="11"/>
        <v>569996.56999999995</v>
      </c>
      <c r="K113" s="34">
        <f t="shared" si="15"/>
        <v>99.999398245614017</v>
      </c>
    </row>
    <row r="114" spans="1:11" s="7" customFormat="1" ht="27.75" x14ac:dyDescent="0.4">
      <c r="A114" s="16" t="s">
        <v>61</v>
      </c>
      <c r="B114" s="33">
        <v>110201</v>
      </c>
      <c r="C114" s="18">
        <v>1664674</v>
      </c>
      <c r="D114" s="18">
        <v>1473786.05</v>
      </c>
      <c r="E114" s="19">
        <f t="shared" si="14"/>
        <v>88.533013070427003</v>
      </c>
      <c r="F114" s="18">
        <v>23107</v>
      </c>
      <c r="G114" s="18">
        <v>23107</v>
      </c>
      <c r="H114" s="34">
        <f t="shared" si="17"/>
        <v>100</v>
      </c>
      <c r="I114" s="18">
        <f t="shared" si="10"/>
        <v>1687781</v>
      </c>
      <c r="J114" s="18">
        <f t="shared" si="11"/>
        <v>1496893.05</v>
      </c>
      <c r="K114" s="34">
        <f t="shared" si="15"/>
        <v>88.690004805125795</v>
      </c>
    </row>
    <row r="115" spans="1:11" s="7" customFormat="1" ht="27.75" x14ac:dyDescent="0.4">
      <c r="A115" s="16" t="s">
        <v>146</v>
      </c>
      <c r="B115" s="33">
        <v>110202</v>
      </c>
      <c r="C115" s="18">
        <v>1311732</v>
      </c>
      <c r="D115" s="18">
        <v>1225441.92</v>
      </c>
      <c r="E115" s="19">
        <f t="shared" si="14"/>
        <v>93.421668450567637</v>
      </c>
      <c r="F115" s="18">
        <v>23789.37</v>
      </c>
      <c r="G115" s="18">
        <v>23789.37</v>
      </c>
      <c r="H115" s="34">
        <f t="shared" si="17"/>
        <v>100</v>
      </c>
      <c r="I115" s="18">
        <f t="shared" si="10"/>
        <v>1335521.3700000001</v>
      </c>
      <c r="J115" s="18">
        <f t="shared" si="11"/>
        <v>1249231.29</v>
      </c>
      <c r="K115" s="34">
        <f t="shared" si="15"/>
        <v>93.538846929869791</v>
      </c>
    </row>
    <row r="116" spans="1:11" s="7" customFormat="1" ht="83.25" x14ac:dyDescent="0.4">
      <c r="A116" s="16" t="s">
        <v>62</v>
      </c>
      <c r="B116" s="33">
        <v>110204</v>
      </c>
      <c r="C116" s="18">
        <v>1795524</v>
      </c>
      <c r="D116" s="18">
        <v>1660699.12</v>
      </c>
      <c r="E116" s="19">
        <f t="shared" si="14"/>
        <v>92.491056649757965</v>
      </c>
      <c r="F116" s="18">
        <v>795977.94</v>
      </c>
      <c r="G116" s="18">
        <v>784985.17</v>
      </c>
      <c r="H116" s="19">
        <f t="shared" si="17"/>
        <v>98.618960470185911</v>
      </c>
      <c r="I116" s="18">
        <f t="shared" si="10"/>
        <v>2591501.94</v>
      </c>
      <c r="J116" s="18">
        <f t="shared" si="11"/>
        <v>2445684.29</v>
      </c>
      <c r="K116" s="34">
        <f t="shared" si="15"/>
        <v>94.373237860667018</v>
      </c>
    </row>
    <row r="117" spans="1:11" s="7" customFormat="1" ht="55.5" x14ac:dyDescent="0.4">
      <c r="A117" s="16" t="s">
        <v>63</v>
      </c>
      <c r="B117" s="33">
        <v>110205</v>
      </c>
      <c r="C117" s="18">
        <v>4855954</v>
      </c>
      <c r="D117" s="18">
        <v>4841185.3099999996</v>
      </c>
      <c r="E117" s="19">
        <f t="shared" si="14"/>
        <v>99.695864293607386</v>
      </c>
      <c r="F117" s="18">
        <v>479957.34</v>
      </c>
      <c r="G117" s="18">
        <v>419614.94</v>
      </c>
      <c r="H117" s="34">
        <f t="shared" si="17"/>
        <v>87.427549290109823</v>
      </c>
      <c r="I117" s="18">
        <f t="shared" si="10"/>
        <v>5335911.34</v>
      </c>
      <c r="J117" s="18">
        <f t="shared" si="11"/>
        <v>5260800.25</v>
      </c>
      <c r="K117" s="34">
        <f t="shared" si="15"/>
        <v>98.592347488292418</v>
      </c>
    </row>
    <row r="118" spans="1:11" s="7" customFormat="1" ht="55.5" x14ac:dyDescent="0.4">
      <c r="A118" s="16" t="s">
        <v>64</v>
      </c>
      <c r="B118" s="33">
        <v>110502</v>
      </c>
      <c r="C118" s="18">
        <v>536800</v>
      </c>
      <c r="D118" s="18">
        <v>457620.01</v>
      </c>
      <c r="E118" s="19">
        <f t="shared" si="14"/>
        <v>85.249629284649771</v>
      </c>
      <c r="F118" s="18">
        <v>13000</v>
      </c>
      <c r="G118" s="18">
        <v>12998</v>
      </c>
      <c r="H118" s="19">
        <f t="shared" si="17"/>
        <v>99.984615384615381</v>
      </c>
      <c r="I118" s="18">
        <f t="shared" si="10"/>
        <v>549800</v>
      </c>
      <c r="J118" s="18">
        <f t="shared" si="11"/>
        <v>470618.01</v>
      </c>
      <c r="K118" s="19">
        <f t="shared" si="15"/>
        <v>85.598037468170247</v>
      </c>
    </row>
    <row r="119" spans="1:11" s="5" customFormat="1" ht="42" customHeight="1" x14ac:dyDescent="0.35">
      <c r="A119" s="28" t="s">
        <v>65</v>
      </c>
      <c r="B119" s="42">
        <v>120100</v>
      </c>
      <c r="C119" s="21">
        <v>130200</v>
      </c>
      <c r="D119" s="21">
        <v>129605.52</v>
      </c>
      <c r="E119" s="22">
        <f t="shared" si="14"/>
        <v>99.543410138248859</v>
      </c>
      <c r="F119" s="21">
        <v>0</v>
      </c>
      <c r="G119" s="21">
        <v>0</v>
      </c>
      <c r="H119" s="22">
        <v>0</v>
      </c>
      <c r="I119" s="21">
        <f t="shared" si="10"/>
        <v>130200</v>
      </c>
      <c r="J119" s="21">
        <f t="shared" si="11"/>
        <v>129605.52</v>
      </c>
      <c r="K119" s="22">
        <f t="shared" si="15"/>
        <v>99.543410138248859</v>
      </c>
    </row>
    <row r="120" spans="1:11" s="5" customFormat="1" ht="54" x14ac:dyDescent="0.35">
      <c r="A120" s="28" t="s">
        <v>66</v>
      </c>
      <c r="B120" s="42">
        <v>120201</v>
      </c>
      <c r="C120" s="21">
        <v>320000</v>
      </c>
      <c r="D120" s="21">
        <v>320000</v>
      </c>
      <c r="E120" s="22">
        <f t="shared" si="14"/>
        <v>100</v>
      </c>
      <c r="F120" s="21">
        <v>0</v>
      </c>
      <c r="G120" s="21">
        <v>0</v>
      </c>
      <c r="H120" s="22">
        <v>0</v>
      </c>
      <c r="I120" s="21">
        <f t="shared" si="10"/>
        <v>320000</v>
      </c>
      <c r="J120" s="21">
        <f t="shared" si="11"/>
        <v>320000</v>
      </c>
      <c r="K120" s="22">
        <f t="shared" si="15"/>
        <v>100</v>
      </c>
    </row>
    <row r="121" spans="1:11" s="5" customFormat="1" ht="27" x14ac:dyDescent="0.35">
      <c r="A121" s="28" t="s">
        <v>67</v>
      </c>
      <c r="B121" s="43">
        <v>130000</v>
      </c>
      <c r="C121" s="26">
        <f>C122+C123+C124+C125</f>
        <v>7600545</v>
      </c>
      <c r="D121" s="26">
        <f t="shared" ref="D121:F121" si="20">D122+D123+D124+D125</f>
        <v>7393840.6400000006</v>
      </c>
      <c r="E121" s="36">
        <f t="shared" si="14"/>
        <v>97.280400813362732</v>
      </c>
      <c r="F121" s="26">
        <f t="shared" si="20"/>
        <v>1752505</v>
      </c>
      <c r="G121" s="26">
        <f t="shared" ref="G121" si="21">G122+G123+G124+G125</f>
        <v>1731074.27</v>
      </c>
      <c r="H121" s="36">
        <f t="shared" si="17"/>
        <v>98.777137297753796</v>
      </c>
      <c r="I121" s="26">
        <f t="shared" si="10"/>
        <v>9353050</v>
      </c>
      <c r="J121" s="26">
        <f t="shared" si="11"/>
        <v>9124914.9100000001</v>
      </c>
      <c r="K121" s="36">
        <f t="shared" si="15"/>
        <v>97.560848172521261</v>
      </c>
    </row>
    <row r="122" spans="1:11" s="7" customFormat="1" ht="55.5" x14ac:dyDescent="0.4">
      <c r="A122" s="16" t="s">
        <v>68</v>
      </c>
      <c r="B122" s="33">
        <v>130102</v>
      </c>
      <c r="C122" s="18">
        <v>356000</v>
      </c>
      <c r="D122" s="18">
        <v>352333.44</v>
      </c>
      <c r="E122" s="19">
        <f t="shared" si="14"/>
        <v>98.970067415730341</v>
      </c>
      <c r="F122" s="18">
        <v>0</v>
      </c>
      <c r="G122" s="18">
        <v>0</v>
      </c>
      <c r="H122" s="34"/>
      <c r="I122" s="18">
        <f t="shared" si="10"/>
        <v>356000</v>
      </c>
      <c r="J122" s="18">
        <f t="shared" si="11"/>
        <v>352333.44</v>
      </c>
      <c r="K122" s="34">
        <f t="shared" si="15"/>
        <v>98.970067415730341</v>
      </c>
    </row>
    <row r="123" spans="1:11" s="7" customFormat="1" ht="83.25" x14ac:dyDescent="0.4">
      <c r="A123" s="16" t="s">
        <v>69</v>
      </c>
      <c r="B123" s="33">
        <v>130107</v>
      </c>
      <c r="C123" s="18">
        <v>4194917</v>
      </c>
      <c r="D123" s="18">
        <v>4163545.76</v>
      </c>
      <c r="E123" s="19">
        <f t="shared" si="14"/>
        <v>99.252160650615963</v>
      </c>
      <c r="F123" s="18">
        <v>858573</v>
      </c>
      <c r="G123" s="18">
        <v>848351.69</v>
      </c>
      <c r="H123" s="34">
        <f t="shared" si="17"/>
        <v>98.809500182279194</v>
      </c>
      <c r="I123" s="18">
        <f t="shared" si="10"/>
        <v>5053490</v>
      </c>
      <c r="J123" s="18">
        <f t="shared" si="11"/>
        <v>5011897.4499999993</v>
      </c>
      <c r="K123" s="34">
        <f t="shared" si="15"/>
        <v>99.17695394667841</v>
      </c>
    </row>
    <row r="124" spans="1:11" s="7" customFormat="1" ht="27.75" x14ac:dyDescent="0.4">
      <c r="A124" s="16" t="s">
        <v>70</v>
      </c>
      <c r="B124" s="33">
        <v>130112</v>
      </c>
      <c r="C124" s="18">
        <v>1594728</v>
      </c>
      <c r="D124" s="18">
        <v>1457185.63</v>
      </c>
      <c r="E124" s="19">
        <f t="shared" si="14"/>
        <v>91.375183103325455</v>
      </c>
      <c r="F124" s="18">
        <v>178360</v>
      </c>
      <c r="G124" s="18">
        <v>178183</v>
      </c>
      <c r="H124" s="19">
        <f t="shared" si="17"/>
        <v>99.900762502803317</v>
      </c>
      <c r="I124" s="18">
        <f t="shared" si="10"/>
        <v>1773088</v>
      </c>
      <c r="J124" s="18">
        <f t="shared" si="11"/>
        <v>1635368.63</v>
      </c>
      <c r="K124" s="19">
        <f t="shared" si="15"/>
        <v>92.232795552166607</v>
      </c>
    </row>
    <row r="125" spans="1:11" s="7" customFormat="1" ht="138.75" x14ac:dyDescent="0.4">
      <c r="A125" s="16" t="s">
        <v>142</v>
      </c>
      <c r="B125" s="33">
        <v>130205</v>
      </c>
      <c r="C125" s="18">
        <v>1454900</v>
      </c>
      <c r="D125" s="18">
        <v>1420775.81</v>
      </c>
      <c r="E125" s="19">
        <f t="shared" si="14"/>
        <v>97.654533644924058</v>
      </c>
      <c r="F125" s="18">
        <v>715572</v>
      </c>
      <c r="G125" s="18">
        <v>704539.58</v>
      </c>
      <c r="H125" s="19">
        <f t="shared" si="17"/>
        <v>98.458237605719617</v>
      </c>
      <c r="I125" s="18">
        <f t="shared" ref="I125:I143" si="22">F125+C125</f>
        <v>2170472</v>
      </c>
      <c r="J125" s="18">
        <f t="shared" ref="J125:J143" si="23">G125+D125</f>
        <v>2125315.39</v>
      </c>
      <c r="K125" s="19">
        <f t="shared" si="15"/>
        <v>97.919502762532758</v>
      </c>
    </row>
    <row r="126" spans="1:11" s="5" customFormat="1" ht="27" x14ac:dyDescent="0.35">
      <c r="A126" s="28" t="s">
        <v>71</v>
      </c>
      <c r="B126" s="29">
        <v>150101</v>
      </c>
      <c r="C126" s="30">
        <v>0</v>
      </c>
      <c r="D126" s="30">
        <v>0</v>
      </c>
      <c r="E126" s="31">
        <v>0</v>
      </c>
      <c r="F126" s="30">
        <v>90565610.010000005</v>
      </c>
      <c r="G126" s="30">
        <v>39221351.270000003</v>
      </c>
      <c r="H126" s="31">
        <f t="shared" si="17"/>
        <v>43.30711322506334</v>
      </c>
      <c r="I126" s="30">
        <f t="shared" si="22"/>
        <v>90565610.010000005</v>
      </c>
      <c r="J126" s="30">
        <f t="shared" si="23"/>
        <v>39221351.270000003</v>
      </c>
      <c r="K126" s="31">
        <f t="shared" si="15"/>
        <v>43.30711322506334</v>
      </c>
    </row>
    <row r="127" spans="1:11" s="5" customFormat="1" ht="324" x14ac:dyDescent="0.35">
      <c r="A127" s="28" t="s">
        <v>129</v>
      </c>
      <c r="B127" s="29">
        <v>150107</v>
      </c>
      <c r="C127" s="30">
        <v>0</v>
      </c>
      <c r="D127" s="30">
        <v>0</v>
      </c>
      <c r="E127" s="31">
        <v>0</v>
      </c>
      <c r="F127" s="30">
        <v>673857</v>
      </c>
      <c r="G127" s="30">
        <v>672575</v>
      </c>
      <c r="H127" s="31">
        <f t="shared" si="17"/>
        <v>99.809751920659721</v>
      </c>
      <c r="I127" s="30">
        <f t="shared" si="22"/>
        <v>673857</v>
      </c>
      <c r="J127" s="30">
        <f t="shared" si="23"/>
        <v>672575</v>
      </c>
      <c r="K127" s="31">
        <f t="shared" si="15"/>
        <v>99.809751920659721</v>
      </c>
    </row>
    <row r="128" spans="1:11" s="5" customFormat="1" ht="27" x14ac:dyDescent="0.35">
      <c r="A128" s="28" t="s">
        <v>72</v>
      </c>
      <c r="B128" s="29">
        <v>160101</v>
      </c>
      <c r="C128" s="30">
        <v>0</v>
      </c>
      <c r="D128" s="30">
        <v>0</v>
      </c>
      <c r="E128" s="31">
        <v>0</v>
      </c>
      <c r="F128" s="30">
        <v>20000</v>
      </c>
      <c r="G128" s="30">
        <v>7500</v>
      </c>
      <c r="H128" s="31">
        <f t="shared" si="17"/>
        <v>37.5</v>
      </c>
      <c r="I128" s="30">
        <f t="shared" si="22"/>
        <v>20000</v>
      </c>
      <c r="J128" s="30">
        <f t="shared" si="23"/>
        <v>7500</v>
      </c>
      <c r="K128" s="31">
        <f t="shared" si="15"/>
        <v>37.5</v>
      </c>
    </row>
    <row r="129" spans="1:11" s="5" customFormat="1" ht="135" x14ac:dyDescent="0.35">
      <c r="A129" s="28" t="s">
        <v>130</v>
      </c>
      <c r="B129" s="29">
        <v>170102</v>
      </c>
      <c r="C129" s="30">
        <v>655500</v>
      </c>
      <c r="D129" s="30">
        <v>542787.63</v>
      </c>
      <c r="E129" s="31">
        <f t="shared" si="14"/>
        <v>82.805130434782612</v>
      </c>
      <c r="F129" s="30">
        <v>0</v>
      </c>
      <c r="G129" s="30">
        <v>0</v>
      </c>
      <c r="H129" s="30">
        <v>0</v>
      </c>
      <c r="I129" s="30">
        <f t="shared" si="22"/>
        <v>655500</v>
      </c>
      <c r="J129" s="30">
        <f t="shared" si="23"/>
        <v>542787.63</v>
      </c>
      <c r="K129" s="31">
        <f t="shared" si="15"/>
        <v>82.805130434782612</v>
      </c>
    </row>
    <row r="130" spans="1:11" s="5" customFormat="1" ht="162" x14ac:dyDescent="0.35">
      <c r="A130" s="28" t="s">
        <v>151</v>
      </c>
      <c r="B130" s="29">
        <v>170703</v>
      </c>
      <c r="C130" s="30">
        <v>23003348</v>
      </c>
      <c r="D130" s="30">
        <v>18132602.100000001</v>
      </c>
      <c r="E130" s="31">
        <f t="shared" si="14"/>
        <v>78.825926121710637</v>
      </c>
      <c r="F130" s="30">
        <v>32869463.989999998</v>
      </c>
      <c r="G130" s="30">
        <v>31110605.16</v>
      </c>
      <c r="H130" s="31">
        <f t="shared" si="17"/>
        <v>94.648957979554808</v>
      </c>
      <c r="I130" s="30">
        <f t="shared" si="22"/>
        <v>55872811.989999995</v>
      </c>
      <c r="J130" s="30">
        <f t="shared" si="23"/>
        <v>49243207.260000005</v>
      </c>
      <c r="K130" s="31">
        <f t="shared" si="15"/>
        <v>88.134470963826658</v>
      </c>
    </row>
    <row r="131" spans="1:11" s="5" customFormat="1" ht="174" customHeight="1" x14ac:dyDescent="0.35">
      <c r="A131" s="28" t="s">
        <v>150</v>
      </c>
      <c r="B131" s="29">
        <v>180409</v>
      </c>
      <c r="C131" s="30">
        <v>0</v>
      </c>
      <c r="D131" s="30">
        <v>0</v>
      </c>
      <c r="E131" s="31">
        <v>0</v>
      </c>
      <c r="F131" s="30">
        <v>3734100</v>
      </c>
      <c r="G131" s="30">
        <v>3698571.86</v>
      </c>
      <c r="H131" s="31">
        <f t="shared" si="17"/>
        <v>99.048548780161212</v>
      </c>
      <c r="I131" s="30">
        <f t="shared" si="22"/>
        <v>3734100</v>
      </c>
      <c r="J131" s="30">
        <f t="shared" si="23"/>
        <v>3698571.86</v>
      </c>
      <c r="K131" s="31">
        <f t="shared" si="15"/>
        <v>99.048548780161212</v>
      </c>
    </row>
    <row r="132" spans="1:11" s="5" customFormat="1" ht="108" x14ac:dyDescent="0.35">
      <c r="A132" s="28" t="s">
        <v>74</v>
      </c>
      <c r="B132" s="29">
        <v>210105</v>
      </c>
      <c r="C132" s="30">
        <v>488710</v>
      </c>
      <c r="D132" s="30">
        <v>467034.44</v>
      </c>
      <c r="E132" s="31">
        <f t="shared" si="14"/>
        <v>95.564739825254236</v>
      </c>
      <c r="F132" s="30">
        <v>47590</v>
      </c>
      <c r="G132" s="30">
        <v>46110</v>
      </c>
      <c r="H132" s="31">
        <f t="shared" si="17"/>
        <v>96.890102962807305</v>
      </c>
      <c r="I132" s="30">
        <f t="shared" si="22"/>
        <v>536300</v>
      </c>
      <c r="J132" s="30">
        <f t="shared" si="23"/>
        <v>513144.44</v>
      </c>
      <c r="K132" s="31">
        <f t="shared" si="15"/>
        <v>95.682349431288458</v>
      </c>
    </row>
    <row r="133" spans="1:11" s="5" customFormat="1" ht="81" x14ac:dyDescent="0.35">
      <c r="A133" s="28" t="s">
        <v>131</v>
      </c>
      <c r="B133" s="29">
        <v>210107</v>
      </c>
      <c r="C133" s="30">
        <v>20000</v>
      </c>
      <c r="D133" s="30">
        <v>19772.57</v>
      </c>
      <c r="E133" s="31">
        <f t="shared" si="14"/>
        <v>98.862850000000009</v>
      </c>
      <c r="F133" s="30">
        <v>0</v>
      </c>
      <c r="G133" s="30">
        <v>0</v>
      </c>
      <c r="H133" s="30">
        <v>0</v>
      </c>
      <c r="I133" s="30">
        <f t="shared" si="22"/>
        <v>20000</v>
      </c>
      <c r="J133" s="30">
        <f t="shared" si="23"/>
        <v>19772.57</v>
      </c>
      <c r="K133" s="31">
        <f t="shared" si="15"/>
        <v>98.862850000000009</v>
      </c>
    </row>
    <row r="134" spans="1:11" s="5" customFormat="1" ht="27" x14ac:dyDescent="0.35">
      <c r="A134" s="28" t="s">
        <v>75</v>
      </c>
      <c r="B134" s="29">
        <v>230000</v>
      </c>
      <c r="C134" s="30">
        <v>130000</v>
      </c>
      <c r="D134" s="30">
        <v>69270.75</v>
      </c>
      <c r="E134" s="31">
        <f t="shared" si="14"/>
        <v>53.285192307692306</v>
      </c>
      <c r="F134" s="30">
        <v>0</v>
      </c>
      <c r="G134" s="30">
        <v>0</v>
      </c>
      <c r="H134" s="30">
        <v>0</v>
      </c>
      <c r="I134" s="30">
        <f t="shared" si="22"/>
        <v>130000</v>
      </c>
      <c r="J134" s="30">
        <f t="shared" si="23"/>
        <v>69270.75</v>
      </c>
      <c r="K134" s="31">
        <f t="shared" si="15"/>
        <v>53.285192307692306</v>
      </c>
    </row>
    <row r="135" spans="1:11" s="5" customFormat="1" ht="81" x14ac:dyDescent="0.35">
      <c r="A135" s="28" t="s">
        <v>76</v>
      </c>
      <c r="B135" s="29">
        <v>240604</v>
      </c>
      <c r="C135" s="30">
        <v>0</v>
      </c>
      <c r="D135" s="30">
        <v>0</v>
      </c>
      <c r="E135" s="31">
        <v>0</v>
      </c>
      <c r="F135" s="30">
        <v>10681729</v>
      </c>
      <c r="G135" s="30">
        <v>5387166.2400000002</v>
      </c>
      <c r="H135" s="31">
        <f t="shared" ref="H135:H142" si="24">G135/F135*100</f>
        <v>50.433466716858291</v>
      </c>
      <c r="I135" s="30">
        <f t="shared" si="22"/>
        <v>10681729</v>
      </c>
      <c r="J135" s="30">
        <f t="shared" si="23"/>
        <v>5387166.2400000002</v>
      </c>
      <c r="K135" s="31">
        <f t="shared" ref="K135:K143" si="25">J135/I135*100</f>
        <v>50.433466716858291</v>
      </c>
    </row>
    <row r="136" spans="1:11" s="5" customFormat="1" ht="156" customHeight="1" x14ac:dyDescent="0.35">
      <c r="A136" s="28" t="s">
        <v>149</v>
      </c>
      <c r="B136" s="29">
        <v>240900</v>
      </c>
      <c r="C136" s="30">
        <v>0</v>
      </c>
      <c r="D136" s="30">
        <v>0</v>
      </c>
      <c r="E136" s="31">
        <v>0</v>
      </c>
      <c r="F136" s="30">
        <v>1977327.34</v>
      </c>
      <c r="G136" s="30">
        <v>1641347.98</v>
      </c>
      <c r="H136" s="31">
        <f t="shared" si="24"/>
        <v>83.008409725422595</v>
      </c>
      <c r="I136" s="30">
        <f t="shared" si="22"/>
        <v>1977327.34</v>
      </c>
      <c r="J136" s="30">
        <f t="shared" si="23"/>
        <v>1641347.98</v>
      </c>
      <c r="K136" s="31">
        <f t="shared" si="25"/>
        <v>83.008409725422595</v>
      </c>
    </row>
    <row r="137" spans="1:11" s="5" customFormat="1" ht="27" x14ac:dyDescent="0.35">
      <c r="A137" s="28" t="s">
        <v>77</v>
      </c>
      <c r="B137" s="29">
        <v>250102</v>
      </c>
      <c r="C137" s="30">
        <v>2446503</v>
      </c>
      <c r="D137" s="30">
        <v>0</v>
      </c>
      <c r="E137" s="31">
        <f t="shared" ref="E137:E143" si="26">D137/C137*100</f>
        <v>0</v>
      </c>
      <c r="F137" s="30">
        <v>0</v>
      </c>
      <c r="G137" s="30">
        <v>0</v>
      </c>
      <c r="H137" s="31">
        <v>0</v>
      </c>
      <c r="I137" s="30">
        <f t="shared" si="22"/>
        <v>2446503</v>
      </c>
      <c r="J137" s="30">
        <f t="shared" si="23"/>
        <v>0</v>
      </c>
      <c r="K137" s="31">
        <f t="shared" si="25"/>
        <v>0</v>
      </c>
    </row>
    <row r="138" spans="1:11" s="5" customFormat="1" ht="81" x14ac:dyDescent="0.35">
      <c r="A138" s="28" t="s">
        <v>90</v>
      </c>
      <c r="B138" s="29">
        <v>250339</v>
      </c>
      <c r="C138" s="30">
        <v>41108300</v>
      </c>
      <c r="D138" s="30">
        <v>41108300</v>
      </c>
      <c r="E138" s="31">
        <f t="shared" si="26"/>
        <v>100</v>
      </c>
      <c r="F138" s="30">
        <v>0</v>
      </c>
      <c r="G138" s="30">
        <v>0</v>
      </c>
      <c r="H138" s="31">
        <v>0</v>
      </c>
      <c r="I138" s="30">
        <f t="shared" si="22"/>
        <v>41108300</v>
      </c>
      <c r="J138" s="30">
        <f t="shared" si="23"/>
        <v>41108300</v>
      </c>
      <c r="K138" s="31">
        <f t="shared" si="25"/>
        <v>100</v>
      </c>
    </row>
    <row r="139" spans="1:11" s="5" customFormat="1" ht="27" x14ac:dyDescent="0.35">
      <c r="A139" s="28" t="s">
        <v>78</v>
      </c>
      <c r="B139" s="29">
        <v>250404</v>
      </c>
      <c r="C139" s="30">
        <v>1490000</v>
      </c>
      <c r="D139" s="30">
        <v>1453833.41</v>
      </c>
      <c r="E139" s="31">
        <f t="shared" si="26"/>
        <v>97.572712080536903</v>
      </c>
      <c r="F139" s="30">
        <v>89000</v>
      </c>
      <c r="G139" s="30">
        <v>89000</v>
      </c>
      <c r="H139" s="31">
        <f t="shared" si="24"/>
        <v>100</v>
      </c>
      <c r="I139" s="30">
        <f t="shared" si="22"/>
        <v>1579000</v>
      </c>
      <c r="J139" s="30">
        <f t="shared" si="23"/>
        <v>1542833.41</v>
      </c>
      <c r="K139" s="31">
        <f t="shared" si="25"/>
        <v>97.709525649145021</v>
      </c>
    </row>
    <row r="140" spans="1:11" s="5" customFormat="1" ht="27" x14ac:dyDescent="0.35">
      <c r="A140" s="28" t="s">
        <v>79</v>
      </c>
      <c r="B140" s="29">
        <v>250301</v>
      </c>
      <c r="C140" s="30">
        <v>26312400</v>
      </c>
      <c r="D140" s="30">
        <v>26312400</v>
      </c>
      <c r="E140" s="31">
        <f t="shared" si="26"/>
        <v>100</v>
      </c>
      <c r="F140" s="30">
        <v>0</v>
      </c>
      <c r="G140" s="30">
        <v>0</v>
      </c>
      <c r="H140" s="31">
        <v>0</v>
      </c>
      <c r="I140" s="30">
        <f t="shared" si="22"/>
        <v>26312400</v>
      </c>
      <c r="J140" s="30">
        <f t="shared" si="23"/>
        <v>26312400</v>
      </c>
      <c r="K140" s="31">
        <f t="shared" si="25"/>
        <v>100</v>
      </c>
    </row>
    <row r="141" spans="1:11" s="5" customFormat="1" ht="27" x14ac:dyDescent="0.35">
      <c r="A141" s="28" t="s">
        <v>91</v>
      </c>
      <c r="B141" s="29">
        <v>250380</v>
      </c>
      <c r="C141" s="30">
        <v>0</v>
      </c>
      <c r="D141" s="30">
        <v>0</v>
      </c>
      <c r="E141" s="31">
        <v>0</v>
      </c>
      <c r="F141" s="30">
        <v>192500</v>
      </c>
      <c r="G141" s="30">
        <v>192500</v>
      </c>
      <c r="H141" s="31">
        <f t="shared" si="24"/>
        <v>100</v>
      </c>
      <c r="I141" s="30">
        <f t="shared" si="22"/>
        <v>192500</v>
      </c>
      <c r="J141" s="30">
        <f t="shared" si="23"/>
        <v>192500</v>
      </c>
      <c r="K141" s="31">
        <f t="shared" si="25"/>
        <v>100</v>
      </c>
    </row>
    <row r="142" spans="1:11" s="5" customFormat="1" ht="27" x14ac:dyDescent="0.35">
      <c r="A142" s="28" t="s">
        <v>26</v>
      </c>
      <c r="B142" s="29">
        <v>900203</v>
      </c>
      <c r="C142" s="26">
        <f>+C121+C111+C104+C74+C63+C134+C141+C140+C139+C138+C137+C136+C135+C132+C133+C131+C130+C129+C128+C127+C126+C120+C119+C62</f>
        <v>377105987.75999999</v>
      </c>
      <c r="D142" s="26">
        <f t="shared" ref="D142:J142" si="27">+D121+D111+D104+D74+D63+D134+D141+D140+D139+D138+D137+D136+D135+D132+D133+D131+D130+D129+D128+D127+D126+D120+D119+D62</f>
        <v>364982188.81</v>
      </c>
      <c r="E142" s="27">
        <f t="shared" si="26"/>
        <v>96.785042045602339</v>
      </c>
      <c r="F142" s="26">
        <f t="shared" si="27"/>
        <v>170299536.59</v>
      </c>
      <c r="G142" s="26">
        <f t="shared" si="27"/>
        <v>109730208.25</v>
      </c>
      <c r="H142" s="27">
        <f t="shared" si="24"/>
        <v>64.433650523769757</v>
      </c>
      <c r="I142" s="26">
        <f t="shared" si="27"/>
        <v>547405524.3499999</v>
      </c>
      <c r="J142" s="26">
        <f t="shared" si="27"/>
        <v>474712397.05999994</v>
      </c>
      <c r="K142" s="27">
        <f t="shared" si="25"/>
        <v>86.720424976288427</v>
      </c>
    </row>
    <row r="143" spans="1:11" s="5" customFormat="1" ht="54" x14ac:dyDescent="0.35">
      <c r="A143" s="28" t="s">
        <v>80</v>
      </c>
      <c r="B143" s="29">
        <v>999993</v>
      </c>
      <c r="C143" s="30">
        <v>-1000000</v>
      </c>
      <c r="D143" s="30">
        <v>-1000000</v>
      </c>
      <c r="E143" s="31">
        <f t="shared" si="26"/>
        <v>100</v>
      </c>
      <c r="F143" s="30">
        <v>0</v>
      </c>
      <c r="G143" s="30">
        <v>0</v>
      </c>
      <c r="H143" s="31">
        <v>0</v>
      </c>
      <c r="I143" s="30">
        <f t="shared" si="22"/>
        <v>-1000000</v>
      </c>
      <c r="J143" s="30">
        <f t="shared" si="23"/>
        <v>-1000000</v>
      </c>
      <c r="K143" s="31">
        <f t="shared" si="25"/>
        <v>100</v>
      </c>
    </row>
    <row r="144" spans="1:11" ht="33.75" customHeight="1" x14ac:dyDescent="0.4">
      <c r="A144" s="44" t="s">
        <v>82</v>
      </c>
      <c r="B144" s="45"/>
      <c r="C144" s="46"/>
      <c r="D144" s="89" t="s">
        <v>89</v>
      </c>
      <c r="E144" s="89"/>
      <c r="F144" s="89"/>
      <c r="G144" s="46"/>
      <c r="H144" s="46"/>
      <c r="I144" s="47"/>
      <c r="J144" s="48"/>
      <c r="K144" s="48"/>
    </row>
    <row r="145" spans="1:11" ht="23.25" x14ac:dyDescent="0.35">
      <c r="A145" s="9"/>
      <c r="B145" s="9"/>
      <c r="C145" s="9"/>
      <c r="D145" s="9"/>
      <c r="E145" s="9"/>
      <c r="F145" s="9"/>
      <c r="G145" s="9"/>
      <c r="H145" s="9"/>
      <c r="I145" s="10"/>
      <c r="J145" s="10"/>
      <c r="K145" s="10"/>
    </row>
    <row r="146" spans="1:11" ht="15.75" x14ac:dyDescent="0.25">
      <c r="A146" s="2"/>
      <c r="B146" s="3"/>
      <c r="C146" s="1"/>
      <c r="D146" s="88"/>
      <c r="E146" s="88"/>
      <c r="F146" s="88"/>
    </row>
  </sheetData>
  <mergeCells count="19">
    <mergeCell ref="A5:I5"/>
    <mergeCell ref="A6:I6"/>
    <mergeCell ref="A7:I7"/>
    <mergeCell ref="A8:A11"/>
    <mergeCell ref="B8:B11"/>
    <mergeCell ref="C9:C11"/>
    <mergeCell ref="G9:G11"/>
    <mergeCell ref="C8:E8"/>
    <mergeCell ref="D146:F146"/>
    <mergeCell ref="D144:F144"/>
    <mergeCell ref="I9:I11"/>
    <mergeCell ref="D9:D11"/>
    <mergeCell ref="F9:F11"/>
    <mergeCell ref="E9:E11"/>
    <mergeCell ref="J9:J11"/>
    <mergeCell ref="H9:H11"/>
    <mergeCell ref="K9:K11"/>
    <mergeCell ref="F8:H8"/>
    <mergeCell ref="I8:K8"/>
  </mergeCells>
  <pageMargins left="3.937007874015748E-2" right="3.937007874015748E-2" top="0.19685039370078741" bottom="0.19685039370078741" header="0.11811023622047245" footer="0.11811023622047245"/>
  <pageSetup paperSize="9" scale="43" fitToWidth="0" fitToHeight="0" orientation="landscape" r:id="rId1"/>
  <rowBreaks count="10" manualBreakCount="10">
    <brk id="28" max="10" man="1"/>
    <brk id="36" max="10" man="1"/>
    <brk id="49" max="10" man="1"/>
    <brk id="56" max="10" man="1"/>
    <brk id="72" max="10" man="1"/>
    <brk id="81" max="10" man="1"/>
    <brk id="96" max="10" man="1"/>
    <brk id="103" max="10" man="1"/>
    <brk id="124" max="10" man="1"/>
    <brk id="14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2"/>
  <sheetViews>
    <sheetView view="pageBreakPreview" zoomScale="50" zoomScaleNormal="66" zoomScaleSheetLayoutView="50" zoomScalePageLayoutView="62" workbookViewId="0">
      <pane ySplit="1" topLeftCell="A2" activePane="bottomLeft" state="frozen"/>
      <selection pane="bottomLeft" activeCell="J131" sqref="J131"/>
    </sheetView>
  </sheetViews>
  <sheetFormatPr defaultRowHeight="12.75" x14ac:dyDescent="0.2"/>
  <cols>
    <col min="1" max="1" width="57.28515625" customWidth="1"/>
    <col min="2" max="2" width="21.42578125" customWidth="1"/>
    <col min="3" max="3" width="26.28515625" customWidth="1"/>
    <col min="4" max="4" width="25.140625" customWidth="1"/>
    <col min="5" max="5" width="17.140625" customWidth="1"/>
    <col min="6" max="6" width="22.85546875" customWidth="1"/>
    <col min="7" max="7" width="24.5703125" customWidth="1"/>
    <col min="8" max="8" width="17.5703125" customWidth="1"/>
    <col min="9" max="9" width="26" customWidth="1"/>
    <col min="10" max="10" width="23.140625" customWidth="1"/>
    <col min="11" max="11" width="18.140625" customWidth="1"/>
    <col min="13" max="13" width="8.85546875" customWidth="1"/>
  </cols>
  <sheetData>
    <row r="1" spans="1:11" ht="23.25" customHeight="1" x14ac:dyDescent="0.35">
      <c r="A1" s="93" t="s">
        <v>83</v>
      </c>
      <c r="B1" s="93"/>
      <c r="C1" s="93"/>
      <c r="D1" s="93"/>
      <c r="E1" s="93"/>
      <c r="F1" s="93"/>
      <c r="G1" s="93"/>
      <c r="H1" s="93"/>
      <c r="I1" s="93"/>
      <c r="J1" s="11"/>
      <c r="K1" s="11"/>
    </row>
    <row r="2" spans="1:11" ht="27.75" x14ac:dyDescent="0.35">
      <c r="A2" s="94" t="s">
        <v>81</v>
      </c>
      <c r="B2" s="94"/>
      <c r="C2" s="94"/>
      <c r="D2" s="94"/>
      <c r="E2" s="94"/>
      <c r="F2" s="94"/>
      <c r="G2" s="94"/>
      <c r="H2" s="94"/>
      <c r="I2" s="94"/>
      <c r="J2" s="11"/>
      <c r="K2" s="11"/>
    </row>
    <row r="3" spans="1:11" ht="28.5" thickBot="1" x14ac:dyDescent="0.45">
      <c r="A3" s="95"/>
      <c r="B3" s="95"/>
      <c r="C3" s="95"/>
      <c r="D3" s="95"/>
      <c r="E3" s="95"/>
      <c r="F3" s="95"/>
      <c r="G3" s="95"/>
      <c r="H3" s="95"/>
      <c r="I3" s="95"/>
      <c r="J3" s="11"/>
      <c r="K3" s="11" t="s">
        <v>87</v>
      </c>
    </row>
    <row r="4" spans="1:11" ht="27" x14ac:dyDescent="0.2">
      <c r="A4" s="96" t="s">
        <v>0</v>
      </c>
      <c r="B4" s="99" t="s">
        <v>86</v>
      </c>
      <c r="C4" s="102" t="s">
        <v>1</v>
      </c>
      <c r="D4" s="103"/>
      <c r="E4" s="104"/>
      <c r="F4" s="83" t="s">
        <v>2</v>
      </c>
      <c r="G4" s="84"/>
      <c r="H4" s="85"/>
      <c r="I4" s="86" t="s">
        <v>3</v>
      </c>
      <c r="J4" s="86"/>
      <c r="K4" s="87"/>
    </row>
    <row r="5" spans="1:11" ht="12.75" customHeight="1" x14ac:dyDescent="0.2">
      <c r="A5" s="97"/>
      <c r="B5" s="100"/>
      <c r="C5" s="90" t="s">
        <v>84</v>
      </c>
      <c r="D5" s="77" t="s">
        <v>4</v>
      </c>
      <c r="E5" s="77" t="s">
        <v>85</v>
      </c>
      <c r="F5" s="90" t="s">
        <v>84</v>
      </c>
      <c r="G5" s="77" t="s">
        <v>4</v>
      </c>
      <c r="H5" s="77" t="s">
        <v>85</v>
      </c>
      <c r="I5" s="90" t="s">
        <v>84</v>
      </c>
      <c r="J5" s="74" t="s">
        <v>4</v>
      </c>
      <c r="K5" s="80" t="s">
        <v>85</v>
      </c>
    </row>
    <row r="6" spans="1:11" x14ac:dyDescent="0.2">
      <c r="A6" s="97"/>
      <c r="B6" s="100"/>
      <c r="C6" s="91"/>
      <c r="D6" s="78"/>
      <c r="E6" s="78"/>
      <c r="F6" s="91"/>
      <c r="G6" s="78"/>
      <c r="H6" s="78"/>
      <c r="I6" s="91"/>
      <c r="J6" s="75"/>
      <c r="K6" s="81"/>
    </row>
    <row r="7" spans="1:11" ht="120" customHeight="1" thickBot="1" x14ac:dyDescent="0.25">
      <c r="A7" s="98"/>
      <c r="B7" s="101"/>
      <c r="C7" s="92"/>
      <c r="D7" s="79"/>
      <c r="E7" s="79"/>
      <c r="F7" s="92"/>
      <c r="G7" s="79"/>
      <c r="H7" s="79"/>
      <c r="I7" s="92"/>
      <c r="J7" s="76"/>
      <c r="K7" s="82"/>
    </row>
    <row r="8" spans="1:11" ht="27.75" x14ac:dyDescent="0.2">
      <c r="A8" s="50">
        <v>1</v>
      </c>
      <c r="B8" s="12">
        <v>2</v>
      </c>
      <c r="C8" s="12">
        <v>3</v>
      </c>
      <c r="D8" s="12">
        <v>4</v>
      </c>
      <c r="E8" s="12">
        <v>5</v>
      </c>
      <c r="F8" s="12">
        <v>6</v>
      </c>
      <c r="G8" s="12">
        <v>7</v>
      </c>
      <c r="H8" s="12">
        <v>8</v>
      </c>
      <c r="I8" s="12">
        <v>9</v>
      </c>
      <c r="J8" s="13">
        <v>10</v>
      </c>
      <c r="K8" s="14">
        <v>11</v>
      </c>
    </row>
    <row r="9" spans="1:11" s="4" customFormat="1" ht="52.5" x14ac:dyDescent="0.4">
      <c r="A9" s="51" t="s">
        <v>5</v>
      </c>
      <c r="B9" s="17">
        <v>11010000</v>
      </c>
      <c r="C9" s="18">
        <v>125990000</v>
      </c>
      <c r="D9" s="18">
        <v>183404206</v>
      </c>
      <c r="E9" s="19">
        <f t="shared" ref="E9:E72" si="0">D9/C9*100</f>
        <v>145.57044686086198</v>
      </c>
      <c r="F9" s="18">
        <v>0</v>
      </c>
      <c r="G9" s="18">
        <v>0</v>
      </c>
      <c r="H9" s="18">
        <v>0</v>
      </c>
      <c r="I9" s="18">
        <v>125990000</v>
      </c>
      <c r="J9" s="20">
        <v>183404206</v>
      </c>
      <c r="K9" s="19">
        <f t="shared" ref="K9:K72" si="1">J9/I9*100</f>
        <v>145.57044686086198</v>
      </c>
    </row>
    <row r="10" spans="1:11" s="4" customFormat="1" ht="40.5" customHeight="1" x14ac:dyDescent="0.4">
      <c r="A10" s="51" t="s">
        <v>6</v>
      </c>
      <c r="B10" s="17">
        <v>11020000</v>
      </c>
      <c r="C10" s="18">
        <v>1300000</v>
      </c>
      <c r="D10" s="18">
        <v>1300269</v>
      </c>
      <c r="E10" s="19">
        <f t="shared" si="0"/>
        <v>100.0206923076923</v>
      </c>
      <c r="F10" s="18">
        <v>0</v>
      </c>
      <c r="G10" s="18">
        <v>0</v>
      </c>
      <c r="H10" s="18">
        <v>0</v>
      </c>
      <c r="I10" s="18">
        <v>1300000</v>
      </c>
      <c r="J10" s="20">
        <v>1300269</v>
      </c>
      <c r="K10" s="19">
        <f t="shared" si="1"/>
        <v>100.0206923076923</v>
      </c>
    </row>
    <row r="11" spans="1:11" s="4" customFormat="1" ht="52.5" customHeight="1" x14ac:dyDescent="0.4">
      <c r="A11" s="51" t="s">
        <v>7</v>
      </c>
      <c r="B11" s="17">
        <v>13020000</v>
      </c>
      <c r="C11" s="18">
        <v>3000</v>
      </c>
      <c r="D11" s="18">
        <v>475.07</v>
      </c>
      <c r="E11" s="19">
        <f t="shared" si="0"/>
        <v>15.835666666666667</v>
      </c>
      <c r="F11" s="18">
        <v>0</v>
      </c>
      <c r="G11" s="18">
        <v>0</v>
      </c>
      <c r="H11" s="18">
        <v>0</v>
      </c>
      <c r="I11" s="18">
        <v>3000</v>
      </c>
      <c r="J11" s="20">
        <v>475</v>
      </c>
      <c r="K11" s="19">
        <f t="shared" si="1"/>
        <v>15.833333333333332</v>
      </c>
    </row>
    <row r="12" spans="1:11" s="4" customFormat="1" ht="52.5" x14ac:dyDescent="0.4">
      <c r="A12" s="51" t="s">
        <v>8</v>
      </c>
      <c r="B12" s="17">
        <v>13030000</v>
      </c>
      <c r="C12" s="18">
        <v>500</v>
      </c>
      <c r="D12" s="18">
        <v>-168.06</v>
      </c>
      <c r="E12" s="19">
        <f t="shared" si="0"/>
        <v>-33.612000000000002</v>
      </c>
      <c r="F12" s="18">
        <v>0</v>
      </c>
      <c r="G12" s="18">
        <v>0</v>
      </c>
      <c r="H12" s="18">
        <v>0</v>
      </c>
      <c r="I12" s="18">
        <v>500</v>
      </c>
      <c r="J12" s="20">
        <v>-168</v>
      </c>
      <c r="K12" s="19">
        <f t="shared" si="1"/>
        <v>-33.6</v>
      </c>
    </row>
    <row r="13" spans="1:11" ht="105" x14ac:dyDescent="0.4">
      <c r="A13" s="51" t="s">
        <v>95</v>
      </c>
      <c r="B13" s="58">
        <v>14040000</v>
      </c>
      <c r="C13" s="18">
        <v>40600000</v>
      </c>
      <c r="D13" s="18">
        <v>42865402.460000001</v>
      </c>
      <c r="E13" s="19">
        <f t="shared" si="0"/>
        <v>105.57980901477832</v>
      </c>
      <c r="F13" s="18">
        <v>0</v>
      </c>
      <c r="G13" s="18">
        <v>0</v>
      </c>
      <c r="H13" s="18">
        <v>0</v>
      </c>
      <c r="I13" s="18">
        <f t="shared" ref="I13:J31" si="2">F13+C13</f>
        <v>40600000</v>
      </c>
      <c r="J13" s="20">
        <f t="shared" si="2"/>
        <v>42865402.460000001</v>
      </c>
      <c r="K13" s="19">
        <f t="shared" si="1"/>
        <v>105.57980901477832</v>
      </c>
    </row>
    <row r="14" spans="1:11" s="4" customFormat="1" ht="27.75" x14ac:dyDescent="0.4">
      <c r="A14" s="51" t="s">
        <v>9</v>
      </c>
      <c r="B14" s="17">
        <v>18000000</v>
      </c>
      <c r="C14" s="18">
        <v>54600000</v>
      </c>
      <c r="D14" s="18">
        <v>81252617.040000007</v>
      </c>
      <c r="E14" s="19">
        <f t="shared" si="0"/>
        <v>148.81431692307694</v>
      </c>
      <c r="F14" s="18">
        <v>0</v>
      </c>
      <c r="G14" s="18">
        <v>0</v>
      </c>
      <c r="H14" s="18">
        <v>0</v>
      </c>
      <c r="I14" s="18">
        <f t="shared" si="2"/>
        <v>54600000</v>
      </c>
      <c r="J14" s="20">
        <f t="shared" si="2"/>
        <v>81252617.040000007</v>
      </c>
      <c r="K14" s="19">
        <f t="shared" si="1"/>
        <v>148.81431692307694</v>
      </c>
    </row>
    <row r="15" spans="1:11" ht="27.75" x14ac:dyDescent="0.4">
      <c r="A15" s="51" t="s">
        <v>10</v>
      </c>
      <c r="B15" s="17">
        <v>18010000</v>
      </c>
      <c r="C15" s="18">
        <v>2500000</v>
      </c>
      <c r="D15" s="18">
        <v>2567930</v>
      </c>
      <c r="E15" s="19">
        <f t="shared" si="0"/>
        <v>102.71719999999999</v>
      </c>
      <c r="F15" s="18">
        <v>0</v>
      </c>
      <c r="G15" s="18">
        <v>0</v>
      </c>
      <c r="H15" s="18">
        <v>0</v>
      </c>
      <c r="I15" s="18">
        <f t="shared" si="2"/>
        <v>2500000</v>
      </c>
      <c r="J15" s="20">
        <f t="shared" si="2"/>
        <v>2567930</v>
      </c>
      <c r="K15" s="19">
        <f t="shared" si="1"/>
        <v>102.71719999999999</v>
      </c>
    </row>
    <row r="16" spans="1:11" ht="27.75" x14ac:dyDescent="0.4">
      <c r="A16" s="51" t="s">
        <v>92</v>
      </c>
      <c r="B16" s="17">
        <v>18010000</v>
      </c>
      <c r="C16" s="18">
        <v>31150000</v>
      </c>
      <c r="D16" s="18">
        <v>44621850</v>
      </c>
      <c r="E16" s="19">
        <f t="shared" si="0"/>
        <v>143.24831460674156</v>
      </c>
      <c r="F16" s="18">
        <v>0</v>
      </c>
      <c r="G16" s="18">
        <v>0</v>
      </c>
      <c r="H16" s="18">
        <v>0</v>
      </c>
      <c r="I16" s="18">
        <f t="shared" si="2"/>
        <v>31150000</v>
      </c>
      <c r="J16" s="20">
        <f t="shared" si="2"/>
        <v>44621850</v>
      </c>
      <c r="K16" s="19">
        <f t="shared" si="1"/>
        <v>143.24831460674156</v>
      </c>
    </row>
    <row r="17" spans="1:11" s="4" customFormat="1" ht="27.75" x14ac:dyDescent="0.4">
      <c r="A17" s="51" t="s">
        <v>93</v>
      </c>
      <c r="B17" s="17">
        <v>18010000</v>
      </c>
      <c r="C17" s="18">
        <v>350000</v>
      </c>
      <c r="D17" s="18">
        <v>514538</v>
      </c>
      <c r="E17" s="19">
        <f t="shared" si="0"/>
        <v>147.01085714285713</v>
      </c>
      <c r="F17" s="18">
        <v>0</v>
      </c>
      <c r="G17" s="18">
        <v>0</v>
      </c>
      <c r="H17" s="18">
        <v>0</v>
      </c>
      <c r="I17" s="18">
        <f t="shared" si="2"/>
        <v>350000</v>
      </c>
      <c r="J17" s="20">
        <f t="shared" si="2"/>
        <v>514538</v>
      </c>
      <c r="K17" s="19">
        <f t="shared" si="1"/>
        <v>147.01085714285713</v>
      </c>
    </row>
    <row r="18" spans="1:11" s="4" customFormat="1" ht="27.75" x14ac:dyDescent="0.4">
      <c r="A18" s="51" t="s">
        <v>11</v>
      </c>
      <c r="B18" s="17">
        <v>18030000</v>
      </c>
      <c r="C18" s="18">
        <v>200000</v>
      </c>
      <c r="D18" s="18">
        <v>258323.86</v>
      </c>
      <c r="E18" s="19">
        <f t="shared" si="0"/>
        <v>129.16193000000001</v>
      </c>
      <c r="F18" s="18">
        <v>0</v>
      </c>
      <c r="G18" s="18">
        <v>0</v>
      </c>
      <c r="H18" s="18">
        <v>0</v>
      </c>
      <c r="I18" s="18">
        <f t="shared" si="2"/>
        <v>200000</v>
      </c>
      <c r="J18" s="20">
        <f t="shared" si="2"/>
        <v>258323.86</v>
      </c>
      <c r="K18" s="19">
        <f t="shared" si="1"/>
        <v>129.16193000000001</v>
      </c>
    </row>
    <row r="19" spans="1:11" s="4" customFormat="1" ht="84" customHeight="1" x14ac:dyDescent="0.4">
      <c r="A19" s="51" t="s">
        <v>96</v>
      </c>
      <c r="B19" s="17">
        <v>18040000</v>
      </c>
      <c r="C19" s="18">
        <v>0</v>
      </c>
      <c r="D19" s="18">
        <v>-65605.13</v>
      </c>
      <c r="E19" s="19">
        <v>0</v>
      </c>
      <c r="F19" s="18">
        <v>0</v>
      </c>
      <c r="G19" s="18">
        <v>0</v>
      </c>
      <c r="H19" s="18">
        <v>0</v>
      </c>
      <c r="I19" s="18">
        <f t="shared" si="2"/>
        <v>0</v>
      </c>
      <c r="J19" s="20">
        <f t="shared" si="2"/>
        <v>-65605.13</v>
      </c>
      <c r="K19" s="19">
        <v>0</v>
      </c>
    </row>
    <row r="20" spans="1:11" s="4" customFormat="1" ht="27.75" x14ac:dyDescent="0.4">
      <c r="A20" s="51" t="s">
        <v>12</v>
      </c>
      <c r="B20" s="17">
        <v>18050000</v>
      </c>
      <c r="C20" s="18">
        <v>20400000</v>
      </c>
      <c r="D20" s="18">
        <v>33355580.609999999</v>
      </c>
      <c r="E20" s="19">
        <f t="shared" si="0"/>
        <v>163.5077480882353</v>
      </c>
      <c r="F20" s="18">
        <v>0</v>
      </c>
      <c r="G20" s="18">
        <v>0</v>
      </c>
      <c r="H20" s="18">
        <v>0</v>
      </c>
      <c r="I20" s="18">
        <f t="shared" si="2"/>
        <v>20400000</v>
      </c>
      <c r="J20" s="20">
        <f t="shared" si="2"/>
        <v>33355580.609999999</v>
      </c>
      <c r="K20" s="19">
        <f t="shared" si="1"/>
        <v>163.5077480882353</v>
      </c>
    </row>
    <row r="21" spans="1:11" s="4" customFormat="1" ht="27.75" x14ac:dyDescent="0.4">
      <c r="A21" s="51" t="s">
        <v>13</v>
      </c>
      <c r="B21" s="17">
        <v>19010000</v>
      </c>
      <c r="C21" s="18">
        <v>0</v>
      </c>
      <c r="D21" s="18">
        <v>0</v>
      </c>
      <c r="E21" s="19">
        <v>0</v>
      </c>
      <c r="F21" s="18">
        <v>20000</v>
      </c>
      <c r="G21" s="18">
        <v>43607.33</v>
      </c>
      <c r="H21" s="19">
        <f t="shared" ref="H21" si="3">G21/F21*100</f>
        <v>218.03664999999998</v>
      </c>
      <c r="I21" s="18">
        <f t="shared" si="2"/>
        <v>20000</v>
      </c>
      <c r="J21" s="20">
        <f t="shared" si="2"/>
        <v>43607.33</v>
      </c>
      <c r="K21" s="19">
        <f t="shared" si="1"/>
        <v>218.03664999999998</v>
      </c>
    </row>
    <row r="22" spans="1:11" s="4" customFormat="1" ht="127.5" customHeight="1" x14ac:dyDescent="0.4">
      <c r="A22" s="51" t="s">
        <v>97</v>
      </c>
      <c r="B22" s="17">
        <v>21010300</v>
      </c>
      <c r="C22" s="18">
        <v>300000</v>
      </c>
      <c r="D22" s="18">
        <v>351902</v>
      </c>
      <c r="E22" s="19">
        <f t="shared" si="0"/>
        <v>117.30066666666667</v>
      </c>
      <c r="F22" s="18">
        <v>0</v>
      </c>
      <c r="G22" s="18">
        <v>0</v>
      </c>
      <c r="H22" s="18">
        <v>0</v>
      </c>
      <c r="I22" s="18">
        <f t="shared" si="2"/>
        <v>300000</v>
      </c>
      <c r="J22" s="20">
        <f t="shared" si="2"/>
        <v>351902</v>
      </c>
      <c r="K22" s="19">
        <f t="shared" si="1"/>
        <v>117.30066666666667</v>
      </c>
    </row>
    <row r="23" spans="1:11" ht="159" customHeight="1" x14ac:dyDescent="0.4">
      <c r="A23" s="51" t="s">
        <v>98</v>
      </c>
      <c r="B23" s="17">
        <v>21010800</v>
      </c>
      <c r="C23" s="18">
        <v>0</v>
      </c>
      <c r="D23" s="18">
        <v>0</v>
      </c>
      <c r="E23" s="19">
        <v>0</v>
      </c>
      <c r="F23" s="18">
        <v>0</v>
      </c>
      <c r="G23" s="18">
        <v>2312</v>
      </c>
      <c r="H23" s="19">
        <v>0</v>
      </c>
      <c r="I23" s="18">
        <f t="shared" si="2"/>
        <v>0</v>
      </c>
      <c r="J23" s="20">
        <f t="shared" si="2"/>
        <v>2312</v>
      </c>
      <c r="K23" s="19">
        <v>0</v>
      </c>
    </row>
    <row r="24" spans="1:11" s="4" customFormat="1" ht="72" customHeight="1" x14ac:dyDescent="0.4">
      <c r="A24" s="51" t="s">
        <v>14</v>
      </c>
      <c r="B24" s="17">
        <v>21050000</v>
      </c>
      <c r="C24" s="18">
        <v>13000000</v>
      </c>
      <c r="D24" s="18">
        <v>31809224.030000001</v>
      </c>
      <c r="E24" s="19">
        <f t="shared" si="0"/>
        <v>244.68633869230771</v>
      </c>
      <c r="F24" s="18">
        <v>0</v>
      </c>
      <c r="G24" s="18">
        <v>0</v>
      </c>
      <c r="H24" s="18">
        <v>0</v>
      </c>
      <c r="I24" s="18">
        <f t="shared" si="2"/>
        <v>13000000</v>
      </c>
      <c r="J24" s="20">
        <f t="shared" si="2"/>
        <v>31809224.030000001</v>
      </c>
      <c r="K24" s="19">
        <f t="shared" si="1"/>
        <v>244.68633869230771</v>
      </c>
    </row>
    <row r="25" spans="1:11" s="4" customFormat="1" ht="214.5" customHeight="1" x14ac:dyDescent="0.4">
      <c r="A25" s="51" t="s">
        <v>99</v>
      </c>
      <c r="B25" s="17">
        <v>21080900</v>
      </c>
      <c r="C25" s="18">
        <v>10000</v>
      </c>
      <c r="D25" s="18">
        <v>11146.5</v>
      </c>
      <c r="E25" s="19">
        <f t="shared" si="0"/>
        <v>111.46499999999999</v>
      </c>
      <c r="F25" s="18">
        <v>0</v>
      </c>
      <c r="G25" s="18">
        <v>0</v>
      </c>
      <c r="H25" s="18">
        <v>0</v>
      </c>
      <c r="I25" s="18">
        <f t="shared" si="2"/>
        <v>10000</v>
      </c>
      <c r="J25" s="20">
        <f t="shared" si="2"/>
        <v>11146.5</v>
      </c>
      <c r="K25" s="19">
        <f t="shared" si="1"/>
        <v>111.46499999999999</v>
      </c>
    </row>
    <row r="26" spans="1:11" s="4" customFormat="1" ht="52.5" x14ac:dyDescent="0.4">
      <c r="A26" s="51" t="s">
        <v>100</v>
      </c>
      <c r="B26" s="17">
        <v>21081100</v>
      </c>
      <c r="C26" s="18">
        <v>10000</v>
      </c>
      <c r="D26" s="18">
        <v>18201</v>
      </c>
      <c r="E26" s="19">
        <f t="shared" si="0"/>
        <v>182.01</v>
      </c>
      <c r="F26" s="18">
        <v>0</v>
      </c>
      <c r="G26" s="18">
        <v>0</v>
      </c>
      <c r="H26" s="18">
        <v>0</v>
      </c>
      <c r="I26" s="18">
        <f t="shared" si="2"/>
        <v>10000</v>
      </c>
      <c r="J26" s="20">
        <f t="shared" si="2"/>
        <v>18201</v>
      </c>
      <c r="K26" s="19">
        <f t="shared" si="1"/>
        <v>182.01</v>
      </c>
    </row>
    <row r="27" spans="1:11" s="4" customFormat="1" ht="130.5" customHeight="1" x14ac:dyDescent="0.4">
      <c r="A27" s="51" t="s">
        <v>101</v>
      </c>
      <c r="B27" s="17">
        <v>21081500</v>
      </c>
      <c r="C27" s="18">
        <v>0</v>
      </c>
      <c r="D27" s="18">
        <v>20045.900000000001</v>
      </c>
      <c r="E27" s="19">
        <v>0</v>
      </c>
      <c r="F27" s="18">
        <v>0</v>
      </c>
      <c r="G27" s="18">
        <v>0</v>
      </c>
      <c r="H27" s="18">
        <v>0</v>
      </c>
      <c r="I27" s="18">
        <f t="shared" si="2"/>
        <v>0</v>
      </c>
      <c r="J27" s="20">
        <f t="shared" si="2"/>
        <v>20045.900000000001</v>
      </c>
      <c r="K27" s="19">
        <v>0</v>
      </c>
    </row>
    <row r="28" spans="1:11" ht="111" customHeight="1" x14ac:dyDescent="0.4">
      <c r="A28" s="51" t="s">
        <v>15</v>
      </c>
      <c r="B28" s="17">
        <v>21110000</v>
      </c>
      <c r="C28" s="18">
        <v>0</v>
      </c>
      <c r="D28" s="18">
        <v>0</v>
      </c>
      <c r="E28" s="19">
        <v>0</v>
      </c>
      <c r="F28" s="18">
        <v>0</v>
      </c>
      <c r="G28" s="18">
        <v>599.25</v>
      </c>
      <c r="H28" s="19"/>
      <c r="I28" s="18">
        <f t="shared" si="2"/>
        <v>0</v>
      </c>
      <c r="J28" s="20">
        <f t="shared" si="2"/>
        <v>599.25</v>
      </c>
      <c r="K28" s="19">
        <v>0</v>
      </c>
    </row>
    <row r="29" spans="1:11" s="4" customFormat="1" ht="131.25" x14ac:dyDescent="0.4">
      <c r="A29" s="51" t="s">
        <v>102</v>
      </c>
      <c r="B29" s="17">
        <v>22010300</v>
      </c>
      <c r="C29" s="18">
        <v>60000</v>
      </c>
      <c r="D29" s="18">
        <v>104269</v>
      </c>
      <c r="E29" s="19">
        <f t="shared" si="0"/>
        <v>173.78166666666667</v>
      </c>
      <c r="F29" s="18">
        <v>0</v>
      </c>
      <c r="G29" s="18">
        <v>0</v>
      </c>
      <c r="H29" s="18">
        <v>0</v>
      </c>
      <c r="I29" s="18">
        <f t="shared" si="2"/>
        <v>60000</v>
      </c>
      <c r="J29" s="20">
        <f t="shared" si="2"/>
        <v>104269</v>
      </c>
      <c r="K29" s="19">
        <f t="shared" si="1"/>
        <v>173.78166666666667</v>
      </c>
    </row>
    <row r="30" spans="1:11" s="4" customFormat="1" ht="57" customHeight="1" x14ac:dyDescent="0.4">
      <c r="A30" s="51" t="s">
        <v>16</v>
      </c>
      <c r="B30" s="17">
        <v>22012500</v>
      </c>
      <c r="C30" s="18">
        <v>4450000</v>
      </c>
      <c r="D30" s="18">
        <v>4604965.84</v>
      </c>
      <c r="E30" s="19">
        <f t="shared" si="0"/>
        <v>103.48237842696628</v>
      </c>
      <c r="F30" s="18">
        <v>0</v>
      </c>
      <c r="G30" s="18">
        <v>0</v>
      </c>
      <c r="H30" s="18">
        <v>0</v>
      </c>
      <c r="I30" s="18">
        <f t="shared" si="2"/>
        <v>4450000</v>
      </c>
      <c r="J30" s="20">
        <f t="shared" si="2"/>
        <v>4604965.84</v>
      </c>
      <c r="K30" s="19">
        <f t="shared" si="1"/>
        <v>103.48237842696628</v>
      </c>
    </row>
    <row r="31" spans="1:11" s="4" customFormat="1" ht="103.5" customHeight="1" x14ac:dyDescent="0.4">
      <c r="A31" s="51" t="s">
        <v>103</v>
      </c>
      <c r="B31" s="17">
        <v>22012600</v>
      </c>
      <c r="C31" s="18">
        <v>100000</v>
      </c>
      <c r="D31" s="18">
        <v>156025.38</v>
      </c>
      <c r="E31" s="19">
        <f t="shared" si="0"/>
        <v>156.02538000000001</v>
      </c>
      <c r="F31" s="18">
        <v>0</v>
      </c>
      <c r="G31" s="18">
        <v>0</v>
      </c>
      <c r="H31" s="18">
        <v>0</v>
      </c>
      <c r="I31" s="18">
        <f t="shared" si="2"/>
        <v>100000</v>
      </c>
      <c r="J31" s="20">
        <f t="shared" si="2"/>
        <v>156025.38</v>
      </c>
      <c r="K31" s="19">
        <f t="shared" si="1"/>
        <v>156.02538000000001</v>
      </c>
    </row>
    <row r="32" spans="1:11" s="4" customFormat="1" ht="199.5" customHeight="1" x14ac:dyDescent="0.4">
      <c r="A32" s="51" t="s">
        <v>104</v>
      </c>
      <c r="B32" s="17">
        <v>22012900</v>
      </c>
      <c r="C32" s="18">
        <v>5000</v>
      </c>
      <c r="D32" s="18">
        <v>14212</v>
      </c>
      <c r="E32" s="19">
        <f t="shared" si="0"/>
        <v>284.24</v>
      </c>
      <c r="F32" s="18">
        <v>0</v>
      </c>
      <c r="G32" s="18">
        <v>0</v>
      </c>
      <c r="H32" s="18">
        <v>0</v>
      </c>
      <c r="I32" s="18">
        <f t="shared" ref="I32:J56" si="4">F32+C32</f>
        <v>5000</v>
      </c>
      <c r="J32" s="20">
        <f t="shared" si="4"/>
        <v>14212</v>
      </c>
      <c r="K32" s="19">
        <f t="shared" si="1"/>
        <v>284.24</v>
      </c>
    </row>
    <row r="33" spans="1:11" s="4" customFormat="1" ht="135" customHeight="1" x14ac:dyDescent="0.4">
      <c r="A33" s="51" t="s">
        <v>105</v>
      </c>
      <c r="B33" s="17">
        <v>22080400</v>
      </c>
      <c r="C33" s="18">
        <v>3300000</v>
      </c>
      <c r="D33" s="18">
        <v>3951806.7</v>
      </c>
      <c r="E33" s="19">
        <f t="shared" si="0"/>
        <v>119.75171818181818</v>
      </c>
      <c r="F33" s="18">
        <v>0</v>
      </c>
      <c r="G33" s="18">
        <v>0</v>
      </c>
      <c r="H33" s="18">
        <v>0</v>
      </c>
      <c r="I33" s="18">
        <f t="shared" si="4"/>
        <v>3300000</v>
      </c>
      <c r="J33" s="20">
        <f t="shared" si="4"/>
        <v>3951806.7</v>
      </c>
      <c r="K33" s="19">
        <f t="shared" si="1"/>
        <v>119.75171818181818</v>
      </c>
    </row>
    <row r="34" spans="1:11" s="4" customFormat="1" ht="24.75" customHeight="1" x14ac:dyDescent="0.4">
      <c r="A34" s="51" t="s">
        <v>17</v>
      </c>
      <c r="B34" s="17">
        <v>22090000</v>
      </c>
      <c r="C34" s="18">
        <v>880000</v>
      </c>
      <c r="D34" s="18">
        <v>1085133.73</v>
      </c>
      <c r="E34" s="19">
        <f t="shared" si="0"/>
        <v>123.31065113636363</v>
      </c>
      <c r="F34" s="18">
        <v>0</v>
      </c>
      <c r="G34" s="18">
        <v>0</v>
      </c>
      <c r="H34" s="18">
        <v>0</v>
      </c>
      <c r="I34" s="18">
        <f t="shared" si="4"/>
        <v>880000</v>
      </c>
      <c r="J34" s="20">
        <f t="shared" si="4"/>
        <v>1085133.73</v>
      </c>
      <c r="K34" s="19">
        <f t="shared" si="1"/>
        <v>123.31065113636363</v>
      </c>
    </row>
    <row r="35" spans="1:11" s="4" customFormat="1" ht="27.75" x14ac:dyDescent="0.4">
      <c r="A35" s="51" t="s">
        <v>106</v>
      </c>
      <c r="B35" s="17">
        <v>24060300</v>
      </c>
      <c r="C35" s="18">
        <v>0</v>
      </c>
      <c r="D35" s="18">
        <v>179810.88</v>
      </c>
      <c r="E35" s="19"/>
      <c r="F35" s="18">
        <v>0</v>
      </c>
      <c r="G35" s="18">
        <v>0</v>
      </c>
      <c r="H35" s="18">
        <v>0</v>
      </c>
      <c r="I35" s="18">
        <f t="shared" si="4"/>
        <v>0</v>
      </c>
      <c r="J35" s="20">
        <f t="shared" si="4"/>
        <v>179810.88</v>
      </c>
      <c r="K35" s="19">
        <v>0</v>
      </c>
    </row>
    <row r="36" spans="1:11" ht="73.5" customHeight="1" x14ac:dyDescent="0.4">
      <c r="A36" s="51" t="s">
        <v>107</v>
      </c>
      <c r="B36" s="17">
        <v>24170000</v>
      </c>
      <c r="C36" s="18">
        <v>0</v>
      </c>
      <c r="D36" s="18">
        <v>0</v>
      </c>
      <c r="E36" s="18">
        <v>0</v>
      </c>
      <c r="F36" s="18">
        <v>1185000</v>
      </c>
      <c r="G36" s="18">
        <v>18848321.219999999</v>
      </c>
      <c r="H36" s="19">
        <f t="shared" ref="H36:H70" si="5">G36/F36*100</f>
        <v>1590.5756303797468</v>
      </c>
      <c r="I36" s="18">
        <f t="shared" si="4"/>
        <v>1185000</v>
      </c>
      <c r="J36" s="20">
        <f t="shared" si="4"/>
        <v>18848321.219999999</v>
      </c>
      <c r="K36" s="19">
        <f t="shared" si="1"/>
        <v>1590.5756303797468</v>
      </c>
    </row>
    <row r="37" spans="1:11" ht="102" customHeight="1" x14ac:dyDescent="0.4">
      <c r="A37" s="51" t="s">
        <v>18</v>
      </c>
      <c r="B37" s="17">
        <v>25010000</v>
      </c>
      <c r="C37" s="18">
        <v>0</v>
      </c>
      <c r="D37" s="18">
        <v>0</v>
      </c>
      <c r="E37" s="18">
        <v>0</v>
      </c>
      <c r="F37" s="18">
        <v>8378281</v>
      </c>
      <c r="G37" s="18">
        <v>10607390.66</v>
      </c>
      <c r="H37" s="19">
        <f t="shared" si="5"/>
        <v>126.60581162173958</v>
      </c>
      <c r="I37" s="18">
        <f t="shared" si="4"/>
        <v>8378281</v>
      </c>
      <c r="J37" s="20">
        <f t="shared" si="4"/>
        <v>10607390.66</v>
      </c>
      <c r="K37" s="19">
        <f t="shared" si="1"/>
        <v>126.60581162173958</v>
      </c>
    </row>
    <row r="38" spans="1:11" ht="57" customHeight="1" x14ac:dyDescent="0.4">
      <c r="A38" s="51" t="s">
        <v>108</v>
      </c>
      <c r="B38" s="17">
        <v>25020000</v>
      </c>
      <c r="C38" s="18">
        <v>0</v>
      </c>
      <c r="D38" s="18">
        <v>0</v>
      </c>
      <c r="E38" s="18">
        <v>0</v>
      </c>
      <c r="F38" s="18">
        <v>2042011</v>
      </c>
      <c r="G38" s="18">
        <v>2131493.96</v>
      </c>
      <c r="H38" s="19">
        <f t="shared" si="5"/>
        <v>104.38209980259656</v>
      </c>
      <c r="I38" s="18">
        <f t="shared" si="4"/>
        <v>2042011</v>
      </c>
      <c r="J38" s="20">
        <f t="shared" si="4"/>
        <v>2131493.96</v>
      </c>
      <c r="K38" s="19">
        <f t="shared" si="1"/>
        <v>104.38209980259656</v>
      </c>
    </row>
    <row r="39" spans="1:11" s="4" customFormat="1" ht="202.5" customHeight="1" x14ac:dyDescent="0.4">
      <c r="A39" s="51" t="s">
        <v>109</v>
      </c>
      <c r="B39" s="17">
        <v>31010200</v>
      </c>
      <c r="C39" s="18">
        <v>10000</v>
      </c>
      <c r="D39" s="18">
        <v>22682.16</v>
      </c>
      <c r="E39" s="19">
        <f t="shared" si="0"/>
        <v>226.82159999999999</v>
      </c>
      <c r="F39" s="18">
        <v>0</v>
      </c>
      <c r="G39" s="18">
        <v>0</v>
      </c>
      <c r="H39" s="18">
        <v>0</v>
      </c>
      <c r="I39" s="18">
        <f t="shared" si="4"/>
        <v>10000</v>
      </c>
      <c r="J39" s="20">
        <f t="shared" si="4"/>
        <v>22682.16</v>
      </c>
      <c r="K39" s="19">
        <f t="shared" si="1"/>
        <v>226.82159999999999</v>
      </c>
    </row>
    <row r="40" spans="1:11" ht="100.5" customHeight="1" x14ac:dyDescent="0.4">
      <c r="A40" s="51" t="s">
        <v>19</v>
      </c>
      <c r="B40" s="17">
        <v>31030000</v>
      </c>
      <c r="C40" s="18">
        <v>0</v>
      </c>
      <c r="D40" s="18">
        <v>0</v>
      </c>
      <c r="E40" s="19">
        <v>0</v>
      </c>
      <c r="F40" s="18">
        <v>0</v>
      </c>
      <c r="G40" s="18">
        <v>453014.07</v>
      </c>
      <c r="H40" s="19"/>
      <c r="I40" s="18">
        <f t="shared" si="4"/>
        <v>0</v>
      </c>
      <c r="J40" s="20">
        <f t="shared" si="4"/>
        <v>453014.07</v>
      </c>
      <c r="K40" s="19"/>
    </row>
    <row r="41" spans="1:11" ht="27.75" x14ac:dyDescent="0.4">
      <c r="A41" s="51" t="s">
        <v>20</v>
      </c>
      <c r="B41" s="17">
        <v>33010000</v>
      </c>
      <c r="C41" s="18">
        <v>0</v>
      </c>
      <c r="D41" s="18">
        <v>0</v>
      </c>
      <c r="E41" s="19">
        <v>0</v>
      </c>
      <c r="F41" s="18">
        <v>500000</v>
      </c>
      <c r="G41" s="18">
        <v>1305966.8899999999</v>
      </c>
      <c r="H41" s="19">
        <f t="shared" si="5"/>
        <v>261.193378</v>
      </c>
      <c r="I41" s="18">
        <f t="shared" si="4"/>
        <v>500000</v>
      </c>
      <c r="J41" s="20">
        <f t="shared" si="4"/>
        <v>1305966.8899999999</v>
      </c>
      <c r="K41" s="19">
        <f t="shared" si="1"/>
        <v>261.193378</v>
      </c>
    </row>
    <row r="42" spans="1:11" ht="159" customHeight="1" x14ac:dyDescent="0.4">
      <c r="A42" s="51" t="s">
        <v>110</v>
      </c>
      <c r="B42" s="17">
        <v>50110000</v>
      </c>
      <c r="C42" s="18">
        <v>0</v>
      </c>
      <c r="D42" s="18">
        <v>0</v>
      </c>
      <c r="E42" s="19">
        <v>0</v>
      </c>
      <c r="F42" s="18">
        <v>1450000</v>
      </c>
      <c r="G42" s="18">
        <v>1868756.56</v>
      </c>
      <c r="H42" s="19">
        <f t="shared" si="5"/>
        <v>128.8797627586207</v>
      </c>
      <c r="I42" s="18">
        <f t="shared" si="4"/>
        <v>1450000</v>
      </c>
      <c r="J42" s="20">
        <f t="shared" si="4"/>
        <v>1868756.56</v>
      </c>
      <c r="K42" s="19">
        <f t="shared" si="1"/>
        <v>128.8797627586207</v>
      </c>
    </row>
    <row r="43" spans="1:11" ht="57" customHeight="1" x14ac:dyDescent="0.4">
      <c r="A43" s="51" t="s">
        <v>21</v>
      </c>
      <c r="B43" s="17">
        <v>90010100</v>
      </c>
      <c r="C43" s="18">
        <v>244618500</v>
      </c>
      <c r="D43" s="18">
        <v>351152227.13</v>
      </c>
      <c r="E43" s="19">
        <f t="shared" si="0"/>
        <v>143.55096901092926</v>
      </c>
      <c r="F43" s="18">
        <v>13575292</v>
      </c>
      <c r="G43" s="18">
        <v>35261461.939999998</v>
      </c>
      <c r="H43" s="19">
        <f t="shared" si="5"/>
        <v>259.74735526867488</v>
      </c>
      <c r="I43" s="18">
        <f t="shared" si="4"/>
        <v>258193792</v>
      </c>
      <c r="J43" s="20">
        <f t="shared" si="4"/>
        <v>386413689.06999999</v>
      </c>
      <c r="K43" s="19">
        <f t="shared" si="1"/>
        <v>149.66033306873621</v>
      </c>
    </row>
    <row r="44" spans="1:11" s="4" customFormat="1" ht="27.75" x14ac:dyDescent="0.4">
      <c r="A44" s="51" t="s">
        <v>22</v>
      </c>
      <c r="B44" s="17">
        <v>41020600</v>
      </c>
      <c r="C44" s="18">
        <v>497700</v>
      </c>
      <c r="D44" s="18">
        <v>497700</v>
      </c>
      <c r="E44" s="19">
        <f t="shared" si="0"/>
        <v>100</v>
      </c>
      <c r="F44" s="18">
        <v>0</v>
      </c>
      <c r="G44" s="18">
        <v>0</v>
      </c>
      <c r="H44" s="18">
        <v>0</v>
      </c>
      <c r="I44" s="18">
        <f t="shared" si="4"/>
        <v>497700</v>
      </c>
      <c r="J44" s="20">
        <f t="shared" si="4"/>
        <v>497700</v>
      </c>
      <c r="K44" s="19">
        <f t="shared" si="1"/>
        <v>100</v>
      </c>
    </row>
    <row r="45" spans="1:11" ht="27.75" x14ac:dyDescent="0.4">
      <c r="A45" s="51" t="s">
        <v>94</v>
      </c>
      <c r="B45" s="17">
        <v>41030000</v>
      </c>
      <c r="C45" s="18">
        <v>205339747</v>
      </c>
      <c r="D45" s="18">
        <v>200006173</v>
      </c>
      <c r="E45" s="19">
        <f t="shared" si="0"/>
        <v>97.402561326814137</v>
      </c>
      <c r="F45" s="18">
        <v>0</v>
      </c>
      <c r="G45" s="18">
        <v>0</v>
      </c>
      <c r="H45" s="18">
        <v>0</v>
      </c>
      <c r="I45" s="18">
        <f t="shared" si="4"/>
        <v>205339747</v>
      </c>
      <c r="J45" s="20">
        <f t="shared" si="4"/>
        <v>200006173</v>
      </c>
      <c r="K45" s="19">
        <f t="shared" si="1"/>
        <v>97.402561326814137</v>
      </c>
    </row>
    <row r="46" spans="1:11" s="4" customFormat="1" ht="232.5" customHeight="1" x14ac:dyDescent="0.4">
      <c r="A46" s="51" t="s">
        <v>137</v>
      </c>
      <c r="B46" s="17">
        <v>41030600</v>
      </c>
      <c r="C46" s="18">
        <v>56130400</v>
      </c>
      <c r="D46" s="18">
        <v>55942459.380000003</v>
      </c>
      <c r="E46" s="19">
        <f t="shared" si="0"/>
        <v>99.665171422259604</v>
      </c>
      <c r="F46" s="18">
        <v>0</v>
      </c>
      <c r="G46" s="18">
        <v>0</v>
      </c>
      <c r="H46" s="18">
        <v>0</v>
      </c>
      <c r="I46" s="18">
        <f t="shared" si="4"/>
        <v>56130400</v>
      </c>
      <c r="J46" s="20">
        <f t="shared" si="4"/>
        <v>55942459.380000003</v>
      </c>
      <c r="K46" s="19">
        <f t="shared" si="1"/>
        <v>99.665171422259604</v>
      </c>
    </row>
    <row r="47" spans="1:11" s="4" customFormat="1" ht="232.5" customHeight="1" x14ac:dyDescent="0.4">
      <c r="A47" s="51" t="s">
        <v>111</v>
      </c>
      <c r="B47" s="17">
        <v>41030800</v>
      </c>
      <c r="C47" s="18">
        <v>48247000</v>
      </c>
      <c r="D47" s="18">
        <v>48247000</v>
      </c>
      <c r="E47" s="19">
        <f t="shared" si="0"/>
        <v>100</v>
      </c>
      <c r="F47" s="18">
        <v>0</v>
      </c>
      <c r="G47" s="18">
        <v>0</v>
      </c>
      <c r="H47" s="18">
        <v>0</v>
      </c>
      <c r="I47" s="18">
        <f t="shared" si="4"/>
        <v>48247000</v>
      </c>
      <c r="J47" s="20">
        <f t="shared" si="4"/>
        <v>48247000</v>
      </c>
      <c r="K47" s="19">
        <f t="shared" si="1"/>
        <v>100</v>
      </c>
    </row>
    <row r="48" spans="1:11" s="4" customFormat="1" ht="157.5" customHeight="1" x14ac:dyDescent="0.4">
      <c r="A48" s="51" t="s">
        <v>23</v>
      </c>
      <c r="B48" s="17">
        <v>41031000</v>
      </c>
      <c r="C48" s="18">
        <v>48964</v>
      </c>
      <c r="D48" s="18">
        <v>44668.71</v>
      </c>
      <c r="E48" s="19">
        <f t="shared" si="0"/>
        <v>91.227657054162236</v>
      </c>
      <c r="F48" s="18">
        <v>0</v>
      </c>
      <c r="G48" s="18">
        <v>0</v>
      </c>
      <c r="H48" s="18">
        <v>0</v>
      </c>
      <c r="I48" s="18">
        <f t="shared" si="4"/>
        <v>48964</v>
      </c>
      <c r="J48" s="20">
        <f t="shared" si="4"/>
        <v>44668.71</v>
      </c>
      <c r="K48" s="19">
        <f t="shared" si="1"/>
        <v>91.227657054162236</v>
      </c>
    </row>
    <row r="49" spans="1:11" s="4" customFormat="1" ht="48" customHeight="1" x14ac:dyDescent="0.4">
      <c r="A49" s="51" t="s">
        <v>90</v>
      </c>
      <c r="B49" s="17">
        <v>41034200</v>
      </c>
      <c r="C49" s="18">
        <v>41108300</v>
      </c>
      <c r="D49" s="18">
        <v>41108300</v>
      </c>
      <c r="E49" s="19">
        <f t="shared" si="0"/>
        <v>100</v>
      </c>
      <c r="F49" s="18">
        <v>0</v>
      </c>
      <c r="G49" s="18">
        <v>0</v>
      </c>
      <c r="H49" s="18">
        <v>0</v>
      </c>
      <c r="I49" s="18">
        <f t="shared" si="4"/>
        <v>41108300</v>
      </c>
      <c r="J49" s="20">
        <f t="shared" si="4"/>
        <v>41108300</v>
      </c>
      <c r="K49" s="19">
        <f t="shared" si="1"/>
        <v>100</v>
      </c>
    </row>
    <row r="50" spans="1:11" ht="52.5" x14ac:dyDescent="0.4">
      <c r="A50" s="51" t="s">
        <v>24</v>
      </c>
      <c r="B50" s="17">
        <v>41033900</v>
      </c>
      <c r="C50" s="18">
        <v>51798700</v>
      </c>
      <c r="D50" s="18">
        <v>51798700</v>
      </c>
      <c r="E50" s="19">
        <f t="shared" si="0"/>
        <v>100</v>
      </c>
      <c r="F50" s="18">
        <v>0</v>
      </c>
      <c r="G50" s="18">
        <v>0</v>
      </c>
      <c r="H50" s="18">
        <v>0</v>
      </c>
      <c r="I50" s="18">
        <f t="shared" si="4"/>
        <v>51798700</v>
      </c>
      <c r="J50" s="20">
        <f t="shared" si="4"/>
        <v>51798700</v>
      </c>
      <c r="K50" s="19">
        <f t="shared" si="1"/>
        <v>100</v>
      </c>
    </row>
    <row r="51" spans="1:11" s="4" customFormat="1" ht="131.25" x14ac:dyDescent="0.4">
      <c r="A51" s="51" t="s">
        <v>25</v>
      </c>
      <c r="B51" s="17">
        <v>41034500</v>
      </c>
      <c r="C51" s="18">
        <v>6289426</v>
      </c>
      <c r="D51" s="18">
        <v>1500000</v>
      </c>
      <c r="E51" s="19">
        <f t="shared" si="0"/>
        <v>23.849553202470304</v>
      </c>
      <c r="F51" s="18">
        <v>0</v>
      </c>
      <c r="G51" s="18">
        <v>0</v>
      </c>
      <c r="H51" s="18">
        <v>0</v>
      </c>
      <c r="I51" s="18">
        <f t="shared" si="4"/>
        <v>6289426</v>
      </c>
      <c r="J51" s="20">
        <f t="shared" si="4"/>
        <v>1500000</v>
      </c>
      <c r="K51" s="19">
        <f t="shared" si="1"/>
        <v>23.849553202470304</v>
      </c>
    </row>
    <row r="52" spans="1:11" s="4" customFormat="1" ht="241.5" customHeight="1" x14ac:dyDescent="0.4">
      <c r="A52" s="51" t="s">
        <v>112</v>
      </c>
      <c r="B52" s="17">
        <v>41035800</v>
      </c>
      <c r="C52" s="18">
        <v>773000</v>
      </c>
      <c r="D52" s="18">
        <v>422370.08</v>
      </c>
      <c r="E52" s="19">
        <f t="shared" si="0"/>
        <v>54.640372574385509</v>
      </c>
      <c r="F52" s="18">
        <v>0</v>
      </c>
      <c r="G52" s="18">
        <v>0</v>
      </c>
      <c r="H52" s="18">
        <v>0</v>
      </c>
      <c r="I52" s="18">
        <f t="shared" si="4"/>
        <v>773000</v>
      </c>
      <c r="J52" s="20">
        <f t="shared" si="4"/>
        <v>422370.08</v>
      </c>
      <c r="K52" s="19">
        <f t="shared" si="1"/>
        <v>54.640372574385509</v>
      </c>
    </row>
    <row r="53" spans="1:11" s="4" customFormat="1" ht="229.5" customHeight="1" x14ac:dyDescent="0.4">
      <c r="A53" s="51" t="s">
        <v>133</v>
      </c>
      <c r="B53" s="17">
        <v>41036100</v>
      </c>
      <c r="C53" s="18">
        <v>673857</v>
      </c>
      <c r="D53" s="18">
        <v>672575</v>
      </c>
      <c r="E53" s="19">
        <f t="shared" si="0"/>
        <v>99.809751920659721</v>
      </c>
      <c r="F53" s="18">
        <v>0</v>
      </c>
      <c r="G53" s="18">
        <v>0</v>
      </c>
      <c r="H53" s="18">
        <v>0</v>
      </c>
      <c r="I53" s="18">
        <f t="shared" si="4"/>
        <v>673857</v>
      </c>
      <c r="J53" s="20">
        <f t="shared" si="4"/>
        <v>672575</v>
      </c>
      <c r="K53" s="19">
        <f t="shared" si="1"/>
        <v>99.809751920659721</v>
      </c>
    </row>
    <row r="54" spans="1:11" s="4" customFormat="1" ht="27.75" customHeight="1" x14ac:dyDescent="0.4">
      <c r="A54" s="51" t="s">
        <v>113</v>
      </c>
      <c r="B54" s="17">
        <v>41035000</v>
      </c>
      <c r="C54" s="18">
        <v>160000</v>
      </c>
      <c r="D54" s="18">
        <v>160000</v>
      </c>
      <c r="E54" s="19">
        <f t="shared" si="0"/>
        <v>100</v>
      </c>
      <c r="F54" s="18">
        <v>0</v>
      </c>
      <c r="G54" s="18">
        <v>0</v>
      </c>
      <c r="H54" s="18">
        <v>0</v>
      </c>
      <c r="I54" s="18">
        <f t="shared" si="4"/>
        <v>160000</v>
      </c>
      <c r="J54" s="20">
        <f t="shared" si="4"/>
        <v>160000</v>
      </c>
      <c r="K54" s="19">
        <f t="shared" si="1"/>
        <v>100</v>
      </c>
    </row>
    <row r="55" spans="1:11" s="4" customFormat="1" ht="129" customHeight="1" x14ac:dyDescent="0.4">
      <c r="A55" s="51" t="s">
        <v>114</v>
      </c>
      <c r="B55" s="17">
        <v>41035200</v>
      </c>
      <c r="C55" s="18">
        <v>110100</v>
      </c>
      <c r="D55" s="18">
        <v>110100</v>
      </c>
      <c r="E55" s="19">
        <f t="shared" si="0"/>
        <v>100</v>
      </c>
      <c r="F55" s="18">
        <v>0</v>
      </c>
      <c r="G55" s="18">
        <v>0</v>
      </c>
      <c r="H55" s="18">
        <v>0</v>
      </c>
      <c r="I55" s="18">
        <f t="shared" si="4"/>
        <v>110100</v>
      </c>
      <c r="J55" s="20">
        <f t="shared" si="4"/>
        <v>110100</v>
      </c>
      <c r="K55" s="19">
        <f t="shared" si="1"/>
        <v>100</v>
      </c>
    </row>
    <row r="56" spans="1:11" s="8" customFormat="1" ht="27.75" x14ac:dyDescent="0.4">
      <c r="A56" s="64" t="s">
        <v>26</v>
      </c>
      <c r="B56" s="65">
        <v>90010300</v>
      </c>
      <c r="C56" s="23">
        <v>450455947</v>
      </c>
      <c r="D56" s="23">
        <v>551656100</v>
      </c>
      <c r="E56" s="34">
        <f t="shared" si="0"/>
        <v>122.46615982627931</v>
      </c>
      <c r="F56" s="23">
        <v>13575292</v>
      </c>
      <c r="G56" s="23">
        <v>35261461.939999998</v>
      </c>
      <c r="H56" s="34">
        <f t="shared" si="5"/>
        <v>259.74735526867488</v>
      </c>
      <c r="I56" s="23">
        <f t="shared" si="4"/>
        <v>464031239</v>
      </c>
      <c r="J56" s="24">
        <f t="shared" si="4"/>
        <v>586917561.94000006</v>
      </c>
      <c r="K56" s="34">
        <f t="shared" si="1"/>
        <v>126.48233838842908</v>
      </c>
    </row>
    <row r="57" spans="1:11" s="6" customFormat="1" ht="30.75" x14ac:dyDescent="0.4">
      <c r="A57" s="73" t="s">
        <v>88</v>
      </c>
      <c r="B57" s="65"/>
      <c r="C57" s="23"/>
      <c r="D57" s="23"/>
      <c r="E57" s="34"/>
      <c r="F57" s="23"/>
      <c r="G57" s="23"/>
      <c r="H57" s="34"/>
      <c r="I57" s="23"/>
      <c r="J57" s="24"/>
      <c r="K57" s="34"/>
    </row>
    <row r="58" spans="1:11" s="5" customFormat="1" ht="55.5" x14ac:dyDescent="0.4">
      <c r="A58" s="66" t="s">
        <v>27</v>
      </c>
      <c r="B58" s="67">
        <v>10116</v>
      </c>
      <c r="C58" s="23">
        <v>22863423</v>
      </c>
      <c r="D58" s="23">
        <v>22427638.190000001</v>
      </c>
      <c r="E58" s="34">
        <f t="shared" si="0"/>
        <v>98.093965151237413</v>
      </c>
      <c r="F58" s="23">
        <v>615362</v>
      </c>
      <c r="G58" s="23">
        <v>578254</v>
      </c>
      <c r="H58" s="34">
        <f t="shared" si="5"/>
        <v>93.969728387518231</v>
      </c>
      <c r="I58" s="23">
        <f t="shared" ref="I58:J120" si="6">F58+C58</f>
        <v>23478785</v>
      </c>
      <c r="J58" s="23">
        <f t="shared" si="6"/>
        <v>23005892.190000001</v>
      </c>
      <c r="K58" s="34">
        <f t="shared" si="1"/>
        <v>97.985871883915635</v>
      </c>
    </row>
    <row r="59" spans="1:11" s="5" customFormat="1" ht="27.75" x14ac:dyDescent="0.4">
      <c r="A59" s="66" t="s">
        <v>28</v>
      </c>
      <c r="B59" s="67">
        <v>70000</v>
      </c>
      <c r="C59" s="23">
        <f>C60+C61+C62+C63+C64+C65+C66+C67+C68+C69</f>
        <v>106175632.75999999</v>
      </c>
      <c r="D59" s="23">
        <f>D60+D61+D62+D63+D64+D65+D66+D67+D68+D69</f>
        <v>103686437.46999998</v>
      </c>
      <c r="E59" s="34">
        <f t="shared" si="0"/>
        <v>97.655587044508991</v>
      </c>
      <c r="F59" s="23">
        <f t="shared" ref="F59:G59" si="7">F60+F61+F62+F63+F64+F65+F66+F67+F68+F69</f>
        <v>17315834.220000003</v>
      </c>
      <c r="G59" s="23">
        <f t="shared" si="7"/>
        <v>16231539.579999998</v>
      </c>
      <c r="H59" s="34">
        <f t="shared" si="5"/>
        <v>93.738132242293986</v>
      </c>
      <c r="I59" s="23">
        <f t="shared" si="6"/>
        <v>123491466.97999999</v>
      </c>
      <c r="J59" s="23">
        <f t="shared" si="6"/>
        <v>119917977.04999998</v>
      </c>
      <c r="K59" s="34">
        <f t="shared" si="1"/>
        <v>97.106285950446477</v>
      </c>
    </row>
    <row r="60" spans="1:11" s="7" customFormat="1" ht="27.75" x14ac:dyDescent="0.4">
      <c r="A60" s="66" t="s">
        <v>29</v>
      </c>
      <c r="B60" s="67">
        <v>70101</v>
      </c>
      <c r="C60" s="23">
        <v>31333663</v>
      </c>
      <c r="D60" s="23">
        <v>30813091.02</v>
      </c>
      <c r="E60" s="34">
        <f t="shared" si="0"/>
        <v>98.338617543694141</v>
      </c>
      <c r="F60" s="23">
        <v>5878371.6299999999</v>
      </c>
      <c r="G60" s="23">
        <v>5684071.7699999996</v>
      </c>
      <c r="H60" s="34">
        <f t="shared" si="5"/>
        <v>96.694665253751566</v>
      </c>
      <c r="I60" s="23">
        <f t="shared" si="6"/>
        <v>37212034.630000003</v>
      </c>
      <c r="J60" s="23">
        <f t="shared" si="6"/>
        <v>36497162.789999999</v>
      </c>
      <c r="K60" s="34">
        <f t="shared" si="1"/>
        <v>98.078922995993125</v>
      </c>
    </row>
    <row r="61" spans="1:11" s="7" customFormat="1" ht="122.25" customHeight="1" x14ac:dyDescent="0.4">
      <c r="A61" s="66" t="s">
        <v>116</v>
      </c>
      <c r="B61" s="67">
        <v>70201</v>
      </c>
      <c r="C61" s="23">
        <v>57539474.759999998</v>
      </c>
      <c r="D61" s="23">
        <v>56456624.560000002</v>
      </c>
      <c r="E61" s="34">
        <f t="shared" si="0"/>
        <v>98.118074235963022</v>
      </c>
      <c r="F61" s="23">
        <v>9559788.7799999993</v>
      </c>
      <c r="G61" s="23">
        <v>8717100.8599999994</v>
      </c>
      <c r="H61" s="34">
        <f t="shared" si="5"/>
        <v>91.185078045207604</v>
      </c>
      <c r="I61" s="23">
        <f t="shared" si="6"/>
        <v>67099263.539999999</v>
      </c>
      <c r="J61" s="23">
        <f t="shared" si="6"/>
        <v>65173725.420000002</v>
      </c>
      <c r="K61" s="34">
        <f t="shared" si="1"/>
        <v>97.130314077363721</v>
      </c>
    </row>
    <row r="62" spans="1:11" s="7" customFormat="1" ht="27.75" x14ac:dyDescent="0.4">
      <c r="A62" s="66" t="s">
        <v>30</v>
      </c>
      <c r="B62" s="67">
        <v>70202</v>
      </c>
      <c r="C62" s="23">
        <v>1056700</v>
      </c>
      <c r="D62" s="23">
        <v>986392.36</v>
      </c>
      <c r="E62" s="34">
        <f t="shared" si="0"/>
        <v>93.346490016087827</v>
      </c>
      <c r="F62" s="23">
        <v>71990.41</v>
      </c>
      <c r="G62" s="23">
        <v>60743.27</v>
      </c>
      <c r="H62" s="34">
        <f t="shared" si="5"/>
        <v>84.376891310939882</v>
      </c>
      <c r="I62" s="23">
        <f t="shared" si="6"/>
        <v>1128690.4099999999</v>
      </c>
      <c r="J62" s="23">
        <f t="shared" si="6"/>
        <v>1047135.63</v>
      </c>
      <c r="K62" s="34">
        <f t="shared" si="1"/>
        <v>92.774388860094959</v>
      </c>
    </row>
    <row r="63" spans="1:11" s="7" customFormat="1" ht="62.25" customHeight="1" x14ac:dyDescent="0.4">
      <c r="A63" s="66" t="s">
        <v>117</v>
      </c>
      <c r="B63" s="67">
        <v>70303</v>
      </c>
      <c r="C63" s="23">
        <v>773000</v>
      </c>
      <c r="D63" s="23">
        <v>422370.08</v>
      </c>
      <c r="E63" s="34">
        <f t="shared" si="0"/>
        <v>54.640372574385509</v>
      </c>
      <c r="F63" s="23">
        <v>0</v>
      </c>
      <c r="G63" s="23">
        <v>0</v>
      </c>
      <c r="H63" s="34">
        <v>0</v>
      </c>
      <c r="I63" s="23">
        <f t="shared" si="6"/>
        <v>773000</v>
      </c>
      <c r="J63" s="23">
        <f t="shared" si="6"/>
        <v>422370.08</v>
      </c>
      <c r="K63" s="34">
        <f t="shared" si="1"/>
        <v>54.640372574385509</v>
      </c>
    </row>
    <row r="64" spans="1:11" s="7" customFormat="1" ht="78.75" customHeight="1" x14ac:dyDescent="0.4">
      <c r="A64" s="66" t="s">
        <v>118</v>
      </c>
      <c r="B64" s="67">
        <v>70401</v>
      </c>
      <c r="C64" s="23">
        <v>4532169</v>
      </c>
      <c r="D64" s="23">
        <v>4258848.4400000004</v>
      </c>
      <c r="E64" s="34">
        <f t="shared" si="0"/>
        <v>93.969321091071407</v>
      </c>
      <c r="F64" s="23">
        <v>1301955.26</v>
      </c>
      <c r="G64" s="23">
        <v>1277314.21</v>
      </c>
      <c r="H64" s="34">
        <f t="shared" si="5"/>
        <v>98.107381201409325</v>
      </c>
      <c r="I64" s="23">
        <f t="shared" si="6"/>
        <v>5834124.2599999998</v>
      </c>
      <c r="J64" s="23">
        <f t="shared" si="6"/>
        <v>5536162.6500000004</v>
      </c>
      <c r="K64" s="34">
        <f t="shared" si="1"/>
        <v>94.892779160655053</v>
      </c>
    </row>
    <row r="65" spans="1:11" s="7" customFormat="1" ht="55.5" x14ac:dyDescent="0.4">
      <c r="A65" s="66" t="s">
        <v>31</v>
      </c>
      <c r="B65" s="67">
        <v>70501</v>
      </c>
      <c r="C65" s="23">
        <v>7719764</v>
      </c>
      <c r="D65" s="23">
        <v>7703573.0199999996</v>
      </c>
      <c r="E65" s="34">
        <f t="shared" si="0"/>
        <v>99.790265868231202</v>
      </c>
      <c r="F65" s="23">
        <v>467035.69</v>
      </c>
      <c r="G65" s="23">
        <v>455617.02</v>
      </c>
      <c r="H65" s="34">
        <f t="shared" si="5"/>
        <v>97.555075501831567</v>
      </c>
      <c r="I65" s="23">
        <f t="shared" si="6"/>
        <v>8186799.6900000004</v>
      </c>
      <c r="J65" s="23">
        <f t="shared" si="6"/>
        <v>8159190.0399999991</v>
      </c>
      <c r="K65" s="34">
        <f t="shared" si="1"/>
        <v>99.662754054753208</v>
      </c>
    </row>
    <row r="66" spans="1:11" s="7" customFormat="1" ht="60.75" customHeight="1" x14ac:dyDescent="0.4">
      <c r="A66" s="66" t="s">
        <v>119</v>
      </c>
      <c r="B66" s="67">
        <v>70802</v>
      </c>
      <c r="C66" s="23">
        <v>1260262</v>
      </c>
      <c r="D66" s="23">
        <v>1175802.3799999999</v>
      </c>
      <c r="E66" s="34">
        <f t="shared" si="0"/>
        <v>93.298249094235956</v>
      </c>
      <c r="F66" s="23">
        <v>8292.4500000000007</v>
      </c>
      <c r="G66" s="23">
        <v>8292.4500000000007</v>
      </c>
      <c r="H66" s="34">
        <f t="shared" si="5"/>
        <v>100</v>
      </c>
      <c r="I66" s="23">
        <f t="shared" si="6"/>
        <v>1268554.45</v>
      </c>
      <c r="J66" s="23">
        <f t="shared" si="6"/>
        <v>1184094.8299999998</v>
      </c>
      <c r="K66" s="34">
        <f t="shared" si="1"/>
        <v>93.342057962115845</v>
      </c>
    </row>
    <row r="67" spans="1:11" s="7" customFormat="1" ht="83.25" x14ac:dyDescent="0.4">
      <c r="A67" s="66" t="s">
        <v>140</v>
      </c>
      <c r="B67" s="67">
        <v>70804</v>
      </c>
      <c r="C67" s="23">
        <v>1466700</v>
      </c>
      <c r="D67" s="23">
        <v>1433793.08</v>
      </c>
      <c r="E67" s="34">
        <f t="shared" si="0"/>
        <v>97.756397354605582</v>
      </c>
      <c r="F67" s="23">
        <v>28400</v>
      </c>
      <c r="G67" s="23">
        <v>28400</v>
      </c>
      <c r="H67" s="34">
        <f t="shared" si="5"/>
        <v>100</v>
      </c>
      <c r="I67" s="23">
        <f t="shared" si="6"/>
        <v>1495100</v>
      </c>
      <c r="J67" s="23">
        <f t="shared" si="6"/>
        <v>1462193.08</v>
      </c>
      <c r="K67" s="34">
        <f t="shared" si="1"/>
        <v>97.799015450471543</v>
      </c>
    </row>
    <row r="68" spans="1:11" s="7" customFormat="1" ht="83.25" x14ac:dyDescent="0.4">
      <c r="A68" s="66" t="s">
        <v>32</v>
      </c>
      <c r="B68" s="67">
        <v>70805</v>
      </c>
      <c r="C68" s="23">
        <v>475800</v>
      </c>
      <c r="D68" s="23">
        <v>417842.53</v>
      </c>
      <c r="E68" s="34">
        <f t="shared" si="0"/>
        <v>87.818942833123174</v>
      </c>
      <c r="F68" s="23">
        <v>0</v>
      </c>
      <c r="G68" s="23">
        <v>0</v>
      </c>
      <c r="H68" s="34">
        <v>0</v>
      </c>
      <c r="I68" s="23">
        <f t="shared" si="6"/>
        <v>475800</v>
      </c>
      <c r="J68" s="23">
        <f t="shared" si="6"/>
        <v>417842.53</v>
      </c>
      <c r="K68" s="34">
        <f t="shared" si="1"/>
        <v>87.818942833123174</v>
      </c>
    </row>
    <row r="69" spans="1:11" s="7" customFormat="1" ht="111" x14ac:dyDescent="0.4">
      <c r="A69" s="66" t="s">
        <v>33</v>
      </c>
      <c r="B69" s="67">
        <v>70808</v>
      </c>
      <c r="C69" s="23">
        <v>18100</v>
      </c>
      <c r="D69" s="23">
        <v>18100</v>
      </c>
      <c r="E69" s="34">
        <f t="shared" si="0"/>
        <v>100</v>
      </c>
      <c r="F69" s="23">
        <v>0</v>
      </c>
      <c r="G69" s="23">
        <v>0</v>
      </c>
      <c r="H69" s="23">
        <v>0</v>
      </c>
      <c r="I69" s="23">
        <f t="shared" si="6"/>
        <v>18100</v>
      </c>
      <c r="J69" s="23">
        <f t="shared" si="6"/>
        <v>18100</v>
      </c>
      <c r="K69" s="34">
        <f t="shared" si="1"/>
        <v>100</v>
      </c>
    </row>
    <row r="70" spans="1:11" s="5" customFormat="1" ht="55.5" x14ac:dyDescent="0.4">
      <c r="A70" s="66" t="s">
        <v>34</v>
      </c>
      <c r="B70" s="67">
        <v>90000</v>
      </c>
      <c r="C70" s="23">
        <f>C71+C72+C73+C74+C75+C76+C77+C78+C79+C80+C81+C82+C83+C84+C85+C86+C87+C88+C89+C90+C91+C92+C93+C94+C95+C96+C97+C98+C99</f>
        <v>110138302.99999999</v>
      </c>
      <c r="D70" s="23">
        <f>D71+D72+D73+D74+D75+D76+D77+D78+D79+D80+D81+D82+D83+D84+D85+D86+D87+D88+D89+D90+D91+D92+D93+D94+D95+D96+D97+D98+D99</f>
        <v>109736258.75999999</v>
      </c>
      <c r="E70" s="34">
        <f t="shared" si="0"/>
        <v>99.634964195880158</v>
      </c>
      <c r="F70" s="23">
        <f t="shared" ref="F70:G70" si="8">F71+F72+F73+F74+F75+F76+F77+F78+F79+F80+F81+F82+F83+F84+F85+F86+F87+F88+F89+F90+F91+F92+F93+F94+F95+F96+F97+F98+F99</f>
        <v>154007.52000000002</v>
      </c>
      <c r="G70" s="23">
        <f t="shared" si="8"/>
        <v>153377.82</v>
      </c>
      <c r="H70" s="34">
        <f t="shared" si="5"/>
        <v>99.591123862003613</v>
      </c>
      <c r="I70" s="23">
        <f t="shared" si="6"/>
        <v>110292310.51999998</v>
      </c>
      <c r="J70" s="23">
        <f t="shared" si="6"/>
        <v>109889636.57999998</v>
      </c>
      <c r="K70" s="34">
        <f t="shared" si="1"/>
        <v>99.634902979091194</v>
      </c>
    </row>
    <row r="71" spans="1:11" s="7" customFormat="1" ht="259.5" customHeight="1" x14ac:dyDescent="0.4">
      <c r="A71" s="66" t="s">
        <v>136</v>
      </c>
      <c r="B71" s="67">
        <v>90201</v>
      </c>
      <c r="C71" s="23">
        <v>8260630.1100000003</v>
      </c>
      <c r="D71" s="23">
        <v>8260630.1100000003</v>
      </c>
      <c r="E71" s="34">
        <f t="shared" si="0"/>
        <v>100</v>
      </c>
      <c r="F71" s="23">
        <v>0</v>
      </c>
      <c r="G71" s="23">
        <v>0</v>
      </c>
      <c r="H71" s="23">
        <v>0</v>
      </c>
      <c r="I71" s="23">
        <f t="shared" si="6"/>
        <v>8260630.1100000003</v>
      </c>
      <c r="J71" s="23">
        <f t="shared" si="6"/>
        <v>8260630.1100000003</v>
      </c>
      <c r="K71" s="34">
        <f t="shared" si="1"/>
        <v>100</v>
      </c>
    </row>
    <row r="72" spans="1:11" s="7" customFormat="1" ht="261" customHeight="1" x14ac:dyDescent="0.4">
      <c r="A72" s="66" t="s">
        <v>135</v>
      </c>
      <c r="B72" s="67">
        <v>90202</v>
      </c>
      <c r="C72" s="23">
        <v>3200</v>
      </c>
      <c r="D72" s="23">
        <v>3200</v>
      </c>
      <c r="E72" s="34">
        <f t="shared" si="0"/>
        <v>100</v>
      </c>
      <c r="F72" s="23">
        <v>0</v>
      </c>
      <c r="G72" s="23">
        <v>0</v>
      </c>
      <c r="H72" s="23">
        <v>0</v>
      </c>
      <c r="I72" s="23">
        <f t="shared" si="6"/>
        <v>3200</v>
      </c>
      <c r="J72" s="23">
        <f t="shared" si="6"/>
        <v>3200</v>
      </c>
      <c r="K72" s="34">
        <f t="shared" si="1"/>
        <v>100</v>
      </c>
    </row>
    <row r="73" spans="1:11" s="7" customFormat="1" ht="290.25" customHeight="1" x14ac:dyDescent="0.4">
      <c r="A73" s="66" t="s">
        <v>121</v>
      </c>
      <c r="B73" s="67">
        <v>90204</v>
      </c>
      <c r="C73" s="23">
        <v>1716522.67</v>
      </c>
      <c r="D73" s="23">
        <v>1716522.67</v>
      </c>
      <c r="E73" s="34">
        <f t="shared" ref="E73:E130" si="9">D73/C73*100</f>
        <v>100</v>
      </c>
      <c r="F73" s="23">
        <v>0</v>
      </c>
      <c r="G73" s="23">
        <v>0</v>
      </c>
      <c r="H73" s="34">
        <v>0</v>
      </c>
      <c r="I73" s="23">
        <f t="shared" si="6"/>
        <v>1716522.67</v>
      </c>
      <c r="J73" s="23">
        <f t="shared" si="6"/>
        <v>1716522.67</v>
      </c>
      <c r="K73" s="34">
        <f t="shared" ref="K73:K136" si="10">J73/I73*100</f>
        <v>100</v>
      </c>
    </row>
    <row r="74" spans="1:11" s="7" customFormat="1" ht="264" customHeight="1" x14ac:dyDescent="0.4">
      <c r="A74" s="66" t="s">
        <v>35</v>
      </c>
      <c r="B74" s="67">
        <v>90207</v>
      </c>
      <c r="C74" s="23">
        <v>4367377.79</v>
      </c>
      <c r="D74" s="23">
        <v>4367377.79</v>
      </c>
      <c r="E74" s="34">
        <f t="shared" si="9"/>
        <v>100</v>
      </c>
      <c r="F74" s="23">
        <v>0</v>
      </c>
      <c r="G74" s="23">
        <v>0</v>
      </c>
      <c r="H74" s="23">
        <v>0</v>
      </c>
      <c r="I74" s="23">
        <f t="shared" si="6"/>
        <v>4367377.79</v>
      </c>
      <c r="J74" s="23">
        <f t="shared" si="6"/>
        <v>4367377.79</v>
      </c>
      <c r="K74" s="34">
        <f t="shared" si="10"/>
        <v>100</v>
      </c>
    </row>
    <row r="75" spans="1:11" s="7" customFormat="1" ht="256.5" customHeight="1" x14ac:dyDescent="0.4">
      <c r="A75" s="66" t="s">
        <v>122</v>
      </c>
      <c r="B75" s="67">
        <v>90208</v>
      </c>
      <c r="C75" s="23">
        <v>765.22</v>
      </c>
      <c r="D75" s="23">
        <v>765.22</v>
      </c>
      <c r="E75" s="34">
        <f t="shared" si="9"/>
        <v>100</v>
      </c>
      <c r="F75" s="23">
        <v>0</v>
      </c>
      <c r="G75" s="23">
        <v>0</v>
      </c>
      <c r="H75" s="23">
        <v>0</v>
      </c>
      <c r="I75" s="23">
        <f t="shared" si="6"/>
        <v>765.22</v>
      </c>
      <c r="J75" s="23">
        <f t="shared" si="6"/>
        <v>765.22</v>
      </c>
      <c r="K75" s="34">
        <f t="shared" si="10"/>
        <v>100</v>
      </c>
    </row>
    <row r="76" spans="1:11" s="7" customFormat="1" ht="286.5" customHeight="1" x14ac:dyDescent="0.4">
      <c r="A76" s="66" t="s">
        <v>36</v>
      </c>
      <c r="B76" s="67">
        <v>90215</v>
      </c>
      <c r="C76" s="23">
        <v>580263.86</v>
      </c>
      <c r="D76" s="23">
        <v>580263.86</v>
      </c>
      <c r="E76" s="34">
        <f t="shared" si="9"/>
        <v>100</v>
      </c>
      <c r="F76" s="23">
        <v>0</v>
      </c>
      <c r="G76" s="23">
        <v>0</v>
      </c>
      <c r="H76" s="23">
        <v>0</v>
      </c>
      <c r="I76" s="23">
        <f t="shared" si="6"/>
        <v>580263.86</v>
      </c>
      <c r="J76" s="23">
        <f t="shared" si="6"/>
        <v>580263.86</v>
      </c>
      <c r="K76" s="34">
        <f t="shared" si="10"/>
        <v>100</v>
      </c>
    </row>
    <row r="77" spans="1:11" s="7" customFormat="1" ht="286.5" customHeight="1" x14ac:dyDescent="0.4">
      <c r="A77" s="66" t="s">
        <v>123</v>
      </c>
      <c r="B77" s="67">
        <v>90216</v>
      </c>
      <c r="C77" s="23">
        <v>2200</v>
      </c>
      <c r="D77" s="23">
        <v>2200</v>
      </c>
      <c r="E77" s="34">
        <f t="shared" si="9"/>
        <v>100</v>
      </c>
      <c r="F77" s="23">
        <v>0</v>
      </c>
      <c r="G77" s="23">
        <v>0</v>
      </c>
      <c r="H77" s="23">
        <v>0</v>
      </c>
      <c r="I77" s="23">
        <f t="shared" si="6"/>
        <v>2200</v>
      </c>
      <c r="J77" s="23">
        <f t="shared" si="6"/>
        <v>2200</v>
      </c>
      <c r="K77" s="34">
        <f t="shared" si="10"/>
        <v>100</v>
      </c>
    </row>
    <row r="78" spans="1:11" s="7" customFormat="1" ht="55.5" x14ac:dyDescent="0.4">
      <c r="A78" s="66" t="s">
        <v>37</v>
      </c>
      <c r="B78" s="67">
        <v>90302</v>
      </c>
      <c r="C78" s="23">
        <v>762498.44</v>
      </c>
      <c r="D78" s="23">
        <v>762498.44</v>
      </c>
      <c r="E78" s="34">
        <f t="shared" si="9"/>
        <v>100</v>
      </c>
      <c r="F78" s="23">
        <v>0</v>
      </c>
      <c r="G78" s="23">
        <v>0</v>
      </c>
      <c r="H78" s="23">
        <v>0</v>
      </c>
      <c r="I78" s="23">
        <f t="shared" si="6"/>
        <v>762498.44</v>
      </c>
      <c r="J78" s="23">
        <f t="shared" si="6"/>
        <v>762498.44</v>
      </c>
      <c r="K78" s="34">
        <f t="shared" si="10"/>
        <v>100</v>
      </c>
    </row>
    <row r="79" spans="1:11" s="7" customFormat="1" ht="55.5" x14ac:dyDescent="0.4">
      <c r="A79" s="66" t="s">
        <v>38</v>
      </c>
      <c r="B79" s="67">
        <v>90303</v>
      </c>
      <c r="C79" s="23">
        <v>508796.7</v>
      </c>
      <c r="D79" s="23">
        <v>508354.7</v>
      </c>
      <c r="E79" s="34">
        <f t="shared" si="9"/>
        <v>99.913128367381304</v>
      </c>
      <c r="F79" s="23">
        <v>0</v>
      </c>
      <c r="G79" s="23">
        <v>0</v>
      </c>
      <c r="H79" s="23">
        <v>0</v>
      </c>
      <c r="I79" s="23">
        <f t="shared" si="6"/>
        <v>508796.7</v>
      </c>
      <c r="J79" s="23">
        <f t="shared" si="6"/>
        <v>508354.7</v>
      </c>
      <c r="K79" s="34">
        <f t="shared" si="10"/>
        <v>99.913128367381304</v>
      </c>
    </row>
    <row r="80" spans="1:11" s="7" customFormat="1" ht="55.5" x14ac:dyDescent="0.4">
      <c r="A80" s="66" t="s">
        <v>39</v>
      </c>
      <c r="B80" s="67">
        <v>90304</v>
      </c>
      <c r="C80" s="23">
        <v>39757858.770000003</v>
      </c>
      <c r="D80" s="23">
        <v>39573336.149999999</v>
      </c>
      <c r="E80" s="34">
        <f t="shared" si="9"/>
        <v>99.535883908971385</v>
      </c>
      <c r="F80" s="23">
        <v>0</v>
      </c>
      <c r="G80" s="23">
        <v>0</v>
      </c>
      <c r="H80" s="23">
        <v>0</v>
      </c>
      <c r="I80" s="23">
        <f t="shared" si="6"/>
        <v>39757858.770000003</v>
      </c>
      <c r="J80" s="23">
        <f t="shared" si="6"/>
        <v>39573336.149999999</v>
      </c>
      <c r="K80" s="34">
        <f t="shared" si="10"/>
        <v>99.535883908971385</v>
      </c>
    </row>
    <row r="81" spans="1:11" s="7" customFormat="1" ht="83.25" x14ac:dyDescent="0.4">
      <c r="A81" s="66" t="s">
        <v>40</v>
      </c>
      <c r="B81" s="67">
        <v>90305</v>
      </c>
      <c r="C81" s="23">
        <v>1621175.05</v>
      </c>
      <c r="D81" s="23">
        <v>1621175.05</v>
      </c>
      <c r="E81" s="34">
        <f t="shared" si="9"/>
        <v>100</v>
      </c>
      <c r="F81" s="23">
        <v>0</v>
      </c>
      <c r="G81" s="23">
        <v>0</v>
      </c>
      <c r="H81" s="23">
        <v>0</v>
      </c>
      <c r="I81" s="23">
        <f t="shared" si="6"/>
        <v>1621175.05</v>
      </c>
      <c r="J81" s="23">
        <f t="shared" si="6"/>
        <v>1621175.05</v>
      </c>
      <c r="K81" s="34">
        <f t="shared" si="10"/>
        <v>100</v>
      </c>
    </row>
    <row r="82" spans="1:11" s="7" customFormat="1" ht="55.5" x14ac:dyDescent="0.4">
      <c r="A82" s="66" t="s">
        <v>41</v>
      </c>
      <c r="B82" s="67">
        <v>90306</v>
      </c>
      <c r="C82" s="23">
        <v>3107009.87</v>
      </c>
      <c r="D82" s="23">
        <v>3105320.87</v>
      </c>
      <c r="E82" s="34">
        <f t="shared" si="9"/>
        <v>99.945639052636807</v>
      </c>
      <c r="F82" s="23">
        <v>0</v>
      </c>
      <c r="G82" s="23">
        <v>0</v>
      </c>
      <c r="H82" s="23">
        <v>0</v>
      </c>
      <c r="I82" s="23">
        <f t="shared" si="6"/>
        <v>3107009.87</v>
      </c>
      <c r="J82" s="23">
        <f t="shared" si="6"/>
        <v>3105320.87</v>
      </c>
      <c r="K82" s="34">
        <f t="shared" si="10"/>
        <v>99.945639052636807</v>
      </c>
    </row>
    <row r="83" spans="1:11" s="7" customFormat="1" ht="55.5" x14ac:dyDescent="0.4">
      <c r="A83" s="66" t="s">
        <v>42</v>
      </c>
      <c r="B83" s="67">
        <v>90307</v>
      </c>
      <c r="C83" s="23">
        <v>170044.23</v>
      </c>
      <c r="D83" s="23">
        <v>170024.23</v>
      </c>
      <c r="E83" s="34">
        <f t="shared" si="9"/>
        <v>99.988238354221139</v>
      </c>
      <c r="F83" s="23">
        <v>0</v>
      </c>
      <c r="G83" s="23">
        <v>0</v>
      </c>
      <c r="H83" s="23">
        <v>0</v>
      </c>
      <c r="I83" s="23">
        <f t="shared" si="6"/>
        <v>170044.23</v>
      </c>
      <c r="J83" s="23">
        <f t="shared" si="6"/>
        <v>170024.23</v>
      </c>
      <c r="K83" s="34">
        <f t="shared" si="10"/>
        <v>99.988238354221139</v>
      </c>
    </row>
    <row r="84" spans="1:11" s="7" customFormat="1" ht="55.5" x14ac:dyDescent="0.4">
      <c r="A84" s="66" t="s">
        <v>43</v>
      </c>
      <c r="B84" s="67">
        <v>90308</v>
      </c>
      <c r="C84" s="23">
        <v>75680</v>
      </c>
      <c r="D84" s="23">
        <v>75680</v>
      </c>
      <c r="E84" s="34">
        <f t="shared" si="9"/>
        <v>100</v>
      </c>
      <c r="F84" s="23">
        <v>0</v>
      </c>
      <c r="G84" s="23">
        <v>0</v>
      </c>
      <c r="H84" s="23">
        <v>0</v>
      </c>
      <c r="I84" s="23">
        <f t="shared" si="6"/>
        <v>75680</v>
      </c>
      <c r="J84" s="23">
        <f t="shared" si="6"/>
        <v>75680</v>
      </c>
      <c r="K84" s="34">
        <f t="shared" si="10"/>
        <v>100</v>
      </c>
    </row>
    <row r="85" spans="1:11" s="7" customFormat="1" ht="55.5" x14ac:dyDescent="0.4">
      <c r="A85" s="66" t="s">
        <v>44</v>
      </c>
      <c r="B85" s="67">
        <v>90401</v>
      </c>
      <c r="C85" s="23">
        <v>1772324.55</v>
      </c>
      <c r="D85" s="23">
        <v>1772324.55</v>
      </c>
      <c r="E85" s="34">
        <f t="shared" si="9"/>
        <v>100</v>
      </c>
      <c r="F85" s="23">
        <v>0</v>
      </c>
      <c r="G85" s="23">
        <v>0</v>
      </c>
      <c r="H85" s="23">
        <v>0</v>
      </c>
      <c r="I85" s="23">
        <f t="shared" si="6"/>
        <v>1772324.55</v>
      </c>
      <c r="J85" s="23">
        <f t="shared" si="6"/>
        <v>1772324.55</v>
      </c>
      <c r="K85" s="34">
        <f t="shared" si="10"/>
        <v>100</v>
      </c>
    </row>
    <row r="86" spans="1:11" s="7" customFormat="1" ht="111" x14ac:dyDescent="0.4">
      <c r="A86" s="66" t="s">
        <v>124</v>
      </c>
      <c r="B86" s="67">
        <v>90405</v>
      </c>
      <c r="C86" s="23">
        <v>33322205.57</v>
      </c>
      <c r="D86" s="23">
        <v>33322205.57</v>
      </c>
      <c r="E86" s="34">
        <f t="shared" si="9"/>
        <v>100</v>
      </c>
      <c r="F86" s="23">
        <v>0</v>
      </c>
      <c r="G86" s="23">
        <v>0</v>
      </c>
      <c r="H86" s="23">
        <v>0</v>
      </c>
      <c r="I86" s="23">
        <f t="shared" si="6"/>
        <v>33322205.57</v>
      </c>
      <c r="J86" s="23">
        <f t="shared" si="6"/>
        <v>33322205.57</v>
      </c>
      <c r="K86" s="34">
        <f t="shared" si="10"/>
        <v>100</v>
      </c>
    </row>
    <row r="87" spans="1:11" s="7" customFormat="1" ht="138.75" x14ac:dyDescent="0.4">
      <c r="A87" s="66" t="s">
        <v>125</v>
      </c>
      <c r="B87" s="67">
        <v>90406</v>
      </c>
      <c r="C87" s="23">
        <v>42798.78</v>
      </c>
      <c r="D87" s="23">
        <v>38503.49</v>
      </c>
      <c r="E87" s="34">
        <f t="shared" si="9"/>
        <v>89.963989627741725</v>
      </c>
      <c r="F87" s="23">
        <v>0</v>
      </c>
      <c r="G87" s="23">
        <v>0</v>
      </c>
      <c r="H87" s="23">
        <v>0</v>
      </c>
      <c r="I87" s="23">
        <f t="shared" si="6"/>
        <v>42798.78</v>
      </c>
      <c r="J87" s="23">
        <f t="shared" si="6"/>
        <v>38503.49</v>
      </c>
      <c r="K87" s="34">
        <f t="shared" si="10"/>
        <v>89.963989627741725</v>
      </c>
    </row>
    <row r="88" spans="1:11" s="7" customFormat="1" ht="55.5" x14ac:dyDescent="0.4">
      <c r="A88" s="66" t="s">
        <v>45</v>
      </c>
      <c r="B88" s="67">
        <v>90412</v>
      </c>
      <c r="C88" s="23">
        <v>1072960</v>
      </c>
      <c r="D88" s="23">
        <v>1063363.9099999999</v>
      </c>
      <c r="E88" s="34">
        <f t="shared" si="9"/>
        <v>99.105643267223371</v>
      </c>
      <c r="F88" s="23">
        <v>0</v>
      </c>
      <c r="G88" s="23">
        <v>0</v>
      </c>
      <c r="H88" s="23">
        <v>0</v>
      </c>
      <c r="I88" s="23">
        <f t="shared" si="6"/>
        <v>1072960</v>
      </c>
      <c r="J88" s="23">
        <f t="shared" si="6"/>
        <v>1063363.9099999999</v>
      </c>
      <c r="K88" s="34">
        <f t="shared" si="10"/>
        <v>99.105643267223371</v>
      </c>
    </row>
    <row r="89" spans="1:11" s="7" customFormat="1" ht="83.25" x14ac:dyDescent="0.4">
      <c r="A89" s="66" t="s">
        <v>46</v>
      </c>
      <c r="B89" s="67">
        <v>90413</v>
      </c>
      <c r="C89" s="23">
        <v>465433.58</v>
      </c>
      <c r="D89" s="23">
        <v>465413.58</v>
      </c>
      <c r="E89" s="34">
        <f t="shared" si="9"/>
        <v>99.995702931447269</v>
      </c>
      <c r="F89" s="23">
        <v>0</v>
      </c>
      <c r="G89" s="23">
        <v>0</v>
      </c>
      <c r="H89" s="23">
        <v>0</v>
      </c>
      <c r="I89" s="23">
        <f t="shared" si="6"/>
        <v>465433.58</v>
      </c>
      <c r="J89" s="23">
        <f t="shared" si="6"/>
        <v>465413.58</v>
      </c>
      <c r="K89" s="34">
        <f t="shared" si="10"/>
        <v>99.995702931447269</v>
      </c>
    </row>
    <row r="90" spans="1:11" s="7" customFormat="1" ht="55.5" x14ac:dyDescent="0.4">
      <c r="A90" s="66" t="s">
        <v>47</v>
      </c>
      <c r="B90" s="67">
        <v>90802</v>
      </c>
      <c r="C90" s="23">
        <v>39700</v>
      </c>
      <c r="D90" s="23">
        <v>39698.33</v>
      </c>
      <c r="E90" s="34">
        <f t="shared" si="9"/>
        <v>99.995793450881621</v>
      </c>
      <c r="F90" s="23">
        <v>0</v>
      </c>
      <c r="G90" s="23">
        <v>0</v>
      </c>
      <c r="H90" s="23">
        <v>0</v>
      </c>
      <c r="I90" s="23">
        <f t="shared" si="6"/>
        <v>39700</v>
      </c>
      <c r="J90" s="23">
        <f t="shared" si="6"/>
        <v>39698.33</v>
      </c>
      <c r="K90" s="34">
        <f t="shared" si="10"/>
        <v>99.995793450881621</v>
      </c>
    </row>
    <row r="91" spans="1:11" s="7" customFormat="1" ht="83.25" x14ac:dyDescent="0.4">
      <c r="A91" s="66" t="s">
        <v>143</v>
      </c>
      <c r="B91" s="67">
        <v>91101</v>
      </c>
      <c r="C91" s="23">
        <v>202220</v>
      </c>
      <c r="D91" s="23">
        <v>164600.04</v>
      </c>
      <c r="E91" s="34">
        <f t="shared" si="9"/>
        <v>81.396518643062009</v>
      </c>
      <c r="F91" s="23">
        <v>0</v>
      </c>
      <c r="G91" s="23">
        <v>0</v>
      </c>
      <c r="H91" s="23">
        <v>0</v>
      </c>
      <c r="I91" s="23">
        <f t="shared" si="6"/>
        <v>202220</v>
      </c>
      <c r="J91" s="23">
        <f t="shared" si="6"/>
        <v>164600.04</v>
      </c>
      <c r="K91" s="34">
        <f t="shared" si="10"/>
        <v>81.396518643062009</v>
      </c>
    </row>
    <row r="92" spans="1:11" s="7" customFormat="1" ht="83.25" x14ac:dyDescent="0.4">
      <c r="A92" s="66" t="s">
        <v>48</v>
      </c>
      <c r="B92" s="67">
        <v>91103</v>
      </c>
      <c r="C92" s="23">
        <v>150000</v>
      </c>
      <c r="D92" s="23">
        <v>149947.14000000001</v>
      </c>
      <c r="E92" s="34">
        <f t="shared" si="9"/>
        <v>99.964760000000012</v>
      </c>
      <c r="F92" s="23">
        <v>0</v>
      </c>
      <c r="G92" s="23">
        <v>0</v>
      </c>
      <c r="H92" s="23">
        <v>0</v>
      </c>
      <c r="I92" s="23">
        <f t="shared" si="6"/>
        <v>150000</v>
      </c>
      <c r="J92" s="23">
        <f t="shared" si="6"/>
        <v>149947.14000000001</v>
      </c>
      <c r="K92" s="34">
        <f t="shared" si="10"/>
        <v>99.964760000000012</v>
      </c>
    </row>
    <row r="93" spans="1:11" s="7" customFormat="1" ht="222" x14ac:dyDescent="0.4">
      <c r="A93" s="66" t="s">
        <v>126</v>
      </c>
      <c r="B93" s="67">
        <v>91108</v>
      </c>
      <c r="C93" s="23">
        <v>198000</v>
      </c>
      <c r="D93" s="23">
        <v>190872.81</v>
      </c>
      <c r="E93" s="34">
        <f t="shared" si="9"/>
        <v>96.400409090909093</v>
      </c>
      <c r="F93" s="23">
        <v>0</v>
      </c>
      <c r="G93" s="23">
        <v>0</v>
      </c>
      <c r="H93" s="23">
        <v>0</v>
      </c>
      <c r="I93" s="23">
        <f t="shared" si="6"/>
        <v>198000</v>
      </c>
      <c r="J93" s="23">
        <f t="shared" si="6"/>
        <v>190872.81</v>
      </c>
      <c r="K93" s="34">
        <f t="shared" si="10"/>
        <v>96.400409090909093</v>
      </c>
    </row>
    <row r="94" spans="1:11" s="7" customFormat="1" ht="83.25" x14ac:dyDescent="0.4">
      <c r="A94" s="66" t="s">
        <v>49</v>
      </c>
      <c r="B94" s="67">
        <v>91204</v>
      </c>
      <c r="C94" s="23">
        <v>1741000</v>
      </c>
      <c r="D94" s="23">
        <v>1717522.09</v>
      </c>
      <c r="E94" s="34">
        <f t="shared" si="9"/>
        <v>98.651469844916718</v>
      </c>
      <c r="F94" s="23">
        <v>90127.52</v>
      </c>
      <c r="G94" s="23">
        <v>89934.82</v>
      </c>
      <c r="H94" s="34">
        <f t="shared" ref="H94" si="11">G94/F94*100</f>
        <v>99.786191831307463</v>
      </c>
      <c r="I94" s="23">
        <f t="shared" si="6"/>
        <v>1831127.52</v>
      </c>
      <c r="J94" s="23">
        <f t="shared" si="6"/>
        <v>1807456.9100000001</v>
      </c>
      <c r="K94" s="34">
        <f t="shared" si="10"/>
        <v>98.707320503817243</v>
      </c>
    </row>
    <row r="95" spans="1:11" s="7" customFormat="1" ht="231.75" customHeight="1" x14ac:dyDescent="0.4">
      <c r="A95" s="66" t="s">
        <v>138</v>
      </c>
      <c r="B95" s="67">
        <v>91205</v>
      </c>
      <c r="C95" s="23">
        <v>278996</v>
      </c>
      <c r="D95" s="23">
        <v>276862.05</v>
      </c>
      <c r="E95" s="34">
        <f t="shared" si="9"/>
        <v>99.235132403331932</v>
      </c>
      <c r="F95" s="23">
        <v>0</v>
      </c>
      <c r="G95" s="23">
        <v>0</v>
      </c>
      <c r="H95" s="23">
        <v>0</v>
      </c>
      <c r="I95" s="23">
        <f t="shared" si="6"/>
        <v>278996</v>
      </c>
      <c r="J95" s="23">
        <f t="shared" si="6"/>
        <v>276862.05</v>
      </c>
      <c r="K95" s="34">
        <f t="shared" si="10"/>
        <v>99.235132403331932</v>
      </c>
    </row>
    <row r="96" spans="1:11" s="7" customFormat="1" ht="111" x14ac:dyDescent="0.4">
      <c r="A96" s="66" t="s">
        <v>127</v>
      </c>
      <c r="B96" s="67">
        <v>91206</v>
      </c>
      <c r="C96" s="23">
        <v>1640763</v>
      </c>
      <c r="D96" s="23">
        <v>1586298.06</v>
      </c>
      <c r="E96" s="34">
        <f t="shared" si="9"/>
        <v>96.680511444980183</v>
      </c>
      <c r="F96" s="23">
        <v>63880</v>
      </c>
      <c r="G96" s="23">
        <v>63443</v>
      </c>
      <c r="H96" s="34">
        <f t="shared" ref="H96:H128" si="12">G96/F96*100</f>
        <v>99.315904821540386</v>
      </c>
      <c r="I96" s="23">
        <f t="shared" si="6"/>
        <v>1704643</v>
      </c>
      <c r="J96" s="23">
        <f t="shared" si="6"/>
        <v>1649741.06</v>
      </c>
      <c r="K96" s="34">
        <f t="shared" si="10"/>
        <v>96.779270498280283</v>
      </c>
    </row>
    <row r="97" spans="1:11" s="7" customFormat="1" ht="277.5" x14ac:dyDescent="0.4">
      <c r="A97" s="66" t="s">
        <v>144</v>
      </c>
      <c r="B97" s="67">
        <v>91207</v>
      </c>
      <c r="C97" s="23">
        <v>191000</v>
      </c>
      <c r="D97" s="23">
        <v>138699.04</v>
      </c>
      <c r="E97" s="34">
        <f t="shared" si="9"/>
        <v>72.617298429319376</v>
      </c>
      <c r="F97" s="23">
        <v>0</v>
      </c>
      <c r="G97" s="23">
        <v>0</v>
      </c>
      <c r="H97" s="23">
        <v>0</v>
      </c>
      <c r="I97" s="23">
        <f t="shared" si="6"/>
        <v>191000</v>
      </c>
      <c r="J97" s="23">
        <f t="shared" si="6"/>
        <v>138699.04</v>
      </c>
      <c r="K97" s="34">
        <f t="shared" si="10"/>
        <v>72.617298429319376</v>
      </c>
    </row>
    <row r="98" spans="1:11" s="7" customFormat="1" ht="83.25" x14ac:dyDescent="0.4">
      <c r="A98" s="66" t="s">
        <v>51</v>
      </c>
      <c r="B98" s="67">
        <v>91209</v>
      </c>
      <c r="C98" s="23">
        <v>197300</v>
      </c>
      <c r="D98" s="23">
        <v>174267.2</v>
      </c>
      <c r="E98" s="34">
        <f t="shared" si="9"/>
        <v>88.326001013684746</v>
      </c>
      <c r="F98" s="23">
        <v>0</v>
      </c>
      <c r="G98" s="23">
        <v>0</v>
      </c>
      <c r="H98" s="23">
        <v>0</v>
      </c>
      <c r="I98" s="23">
        <f t="shared" si="6"/>
        <v>197300</v>
      </c>
      <c r="J98" s="23">
        <f t="shared" si="6"/>
        <v>174267.2</v>
      </c>
      <c r="K98" s="34">
        <f t="shared" si="10"/>
        <v>88.326001013684746</v>
      </c>
    </row>
    <row r="99" spans="1:11" s="7" customFormat="1" ht="83.25" x14ac:dyDescent="0.4">
      <c r="A99" s="66" t="s">
        <v>52</v>
      </c>
      <c r="B99" s="67">
        <v>91300</v>
      </c>
      <c r="C99" s="23">
        <v>7889578.8099999996</v>
      </c>
      <c r="D99" s="23">
        <v>7888331.8099999996</v>
      </c>
      <c r="E99" s="34">
        <f t="shared" si="9"/>
        <v>99.98419434002713</v>
      </c>
      <c r="F99" s="23">
        <v>0</v>
      </c>
      <c r="G99" s="23">
        <v>0</v>
      </c>
      <c r="H99" s="23">
        <v>0</v>
      </c>
      <c r="I99" s="23">
        <f t="shared" si="6"/>
        <v>7889578.8099999996</v>
      </c>
      <c r="J99" s="23">
        <f t="shared" si="6"/>
        <v>7888331.8099999996</v>
      </c>
      <c r="K99" s="34">
        <f t="shared" si="10"/>
        <v>99.98419434002713</v>
      </c>
    </row>
    <row r="100" spans="1:11" s="5" customFormat="1" ht="54" customHeight="1" x14ac:dyDescent="0.4">
      <c r="A100" s="66" t="s">
        <v>53</v>
      </c>
      <c r="B100" s="67">
        <v>100000</v>
      </c>
      <c r="C100" s="23">
        <f>C101+C102+C103+C104+C105+C106</f>
        <v>22758307</v>
      </c>
      <c r="D100" s="23">
        <f>D101+D102+D103+D104+D105+D106</f>
        <v>22300565.519999996</v>
      </c>
      <c r="E100" s="34">
        <f t="shared" si="9"/>
        <v>97.988683956148392</v>
      </c>
      <c r="F100" s="23">
        <f t="shared" ref="F100:K100" si="13">F101+F102+F103+F104+F105+F106</f>
        <v>8101155</v>
      </c>
      <c r="G100" s="23">
        <f t="shared" si="13"/>
        <v>7537250.5099999998</v>
      </c>
      <c r="H100" s="34">
        <f>G100/F100*100</f>
        <v>93.039208730113174</v>
      </c>
      <c r="I100" s="23">
        <f t="shared" si="6"/>
        <v>30859462</v>
      </c>
      <c r="J100" s="23">
        <f t="shared" si="6"/>
        <v>29837816.029999994</v>
      </c>
      <c r="K100" s="23">
        <f t="shared" si="13"/>
        <v>582.01097356146772</v>
      </c>
    </row>
    <row r="101" spans="1:11" s="7" customFormat="1" ht="55.5" x14ac:dyDescent="0.4">
      <c r="A101" s="66" t="s">
        <v>54</v>
      </c>
      <c r="B101" s="67">
        <v>100101</v>
      </c>
      <c r="C101" s="23">
        <v>3453900</v>
      </c>
      <c r="D101" s="23">
        <v>3325057.43</v>
      </c>
      <c r="E101" s="34">
        <f t="shared" si="9"/>
        <v>96.269649671385977</v>
      </c>
      <c r="F101" s="23">
        <v>0</v>
      </c>
      <c r="G101" s="23">
        <v>0</v>
      </c>
      <c r="H101" s="34">
        <v>0</v>
      </c>
      <c r="I101" s="23">
        <f t="shared" si="6"/>
        <v>3453900</v>
      </c>
      <c r="J101" s="23">
        <f t="shared" si="6"/>
        <v>3325057.43</v>
      </c>
      <c r="K101" s="34">
        <f t="shared" si="10"/>
        <v>96.269649671385977</v>
      </c>
    </row>
    <row r="102" spans="1:11" s="7" customFormat="1" ht="56.25" customHeight="1" x14ac:dyDescent="0.4">
      <c r="A102" s="66" t="s">
        <v>55</v>
      </c>
      <c r="B102" s="67">
        <v>100102</v>
      </c>
      <c r="C102" s="23">
        <v>0</v>
      </c>
      <c r="D102" s="23">
        <v>0</v>
      </c>
      <c r="E102" s="34"/>
      <c r="F102" s="23">
        <v>6069428</v>
      </c>
      <c r="G102" s="23">
        <v>5679015.2400000002</v>
      </c>
      <c r="H102" s="34">
        <f t="shared" si="12"/>
        <v>93.567552658998508</v>
      </c>
      <c r="I102" s="23">
        <f t="shared" si="6"/>
        <v>6069428</v>
      </c>
      <c r="J102" s="23">
        <f t="shared" si="6"/>
        <v>5679015.2400000002</v>
      </c>
      <c r="K102" s="34">
        <f t="shared" si="10"/>
        <v>93.567552658998508</v>
      </c>
    </row>
    <row r="103" spans="1:11" s="7" customFormat="1" ht="27.75" x14ac:dyDescent="0.4">
      <c r="A103" s="66" t="s">
        <v>56</v>
      </c>
      <c r="B103" s="67">
        <v>100201</v>
      </c>
      <c r="C103" s="23">
        <v>623600</v>
      </c>
      <c r="D103" s="23">
        <v>591917.06999999995</v>
      </c>
      <c r="E103" s="34">
        <f t="shared" si="9"/>
        <v>94.919350545221292</v>
      </c>
      <c r="F103" s="23">
        <v>0</v>
      </c>
      <c r="G103" s="23">
        <v>0</v>
      </c>
      <c r="H103" s="34"/>
      <c r="I103" s="23">
        <f t="shared" si="6"/>
        <v>623600</v>
      </c>
      <c r="J103" s="23">
        <f t="shared" si="6"/>
        <v>591917.06999999995</v>
      </c>
      <c r="K103" s="34">
        <f t="shared" si="10"/>
        <v>94.919350545221292</v>
      </c>
    </row>
    <row r="104" spans="1:11" s="7" customFormat="1" ht="55.5" x14ac:dyDescent="0.4">
      <c r="A104" s="66" t="s">
        <v>57</v>
      </c>
      <c r="B104" s="67">
        <v>100202</v>
      </c>
      <c r="C104" s="23">
        <v>845000</v>
      </c>
      <c r="D104" s="23">
        <v>844548</v>
      </c>
      <c r="E104" s="34">
        <f t="shared" si="9"/>
        <v>99.946508875739653</v>
      </c>
      <c r="F104" s="23">
        <v>0</v>
      </c>
      <c r="G104" s="23">
        <v>0</v>
      </c>
      <c r="H104" s="34">
        <v>0</v>
      </c>
      <c r="I104" s="23">
        <f t="shared" si="6"/>
        <v>845000</v>
      </c>
      <c r="J104" s="23">
        <f t="shared" si="6"/>
        <v>844548</v>
      </c>
      <c r="K104" s="34">
        <f t="shared" si="10"/>
        <v>99.946508875739653</v>
      </c>
    </row>
    <row r="105" spans="1:11" s="7" customFormat="1" ht="27.75" x14ac:dyDescent="0.4">
      <c r="A105" s="66" t="s">
        <v>58</v>
      </c>
      <c r="B105" s="67">
        <v>100203</v>
      </c>
      <c r="C105" s="23">
        <v>15593114</v>
      </c>
      <c r="D105" s="23">
        <v>15296965.369999999</v>
      </c>
      <c r="E105" s="34">
        <f t="shared" si="9"/>
        <v>98.100773007880264</v>
      </c>
      <c r="F105" s="23">
        <v>2031727</v>
      </c>
      <c r="G105" s="23">
        <v>1858235.27</v>
      </c>
      <c r="H105" s="34">
        <f t="shared" si="12"/>
        <v>91.460873926467485</v>
      </c>
      <c r="I105" s="23">
        <f t="shared" si="6"/>
        <v>17624841</v>
      </c>
      <c r="J105" s="23">
        <f t="shared" si="6"/>
        <v>17155200.640000001</v>
      </c>
      <c r="K105" s="34">
        <f t="shared" si="10"/>
        <v>97.335349805425196</v>
      </c>
    </row>
    <row r="106" spans="1:11" s="7" customFormat="1" ht="174.75" customHeight="1" x14ac:dyDescent="0.4">
      <c r="A106" s="66" t="s">
        <v>145</v>
      </c>
      <c r="B106" s="67">
        <v>100302</v>
      </c>
      <c r="C106" s="23">
        <v>2242693</v>
      </c>
      <c r="D106" s="23">
        <v>2242077.65</v>
      </c>
      <c r="E106" s="34">
        <f t="shared" si="9"/>
        <v>99.972562004697025</v>
      </c>
      <c r="F106" s="23">
        <v>0</v>
      </c>
      <c r="G106" s="23">
        <v>0</v>
      </c>
      <c r="H106" s="34"/>
      <c r="I106" s="23">
        <f t="shared" si="6"/>
        <v>2242693</v>
      </c>
      <c r="J106" s="23">
        <f t="shared" si="6"/>
        <v>2242077.65</v>
      </c>
      <c r="K106" s="34">
        <f t="shared" si="10"/>
        <v>99.972562004697025</v>
      </c>
    </row>
    <row r="107" spans="1:11" s="5" customFormat="1" ht="27.75" x14ac:dyDescent="0.4">
      <c r="A107" s="66" t="s">
        <v>59</v>
      </c>
      <c r="B107" s="67">
        <v>110000</v>
      </c>
      <c r="C107" s="23">
        <f>C108+C109+C110+C111+C112+C113+C114</f>
        <v>11464816</v>
      </c>
      <c r="D107" s="23">
        <f>D108+D109+D110+D111+D112+D113+D114</f>
        <v>10881841.810000001</v>
      </c>
      <c r="E107" s="34">
        <f t="shared" si="9"/>
        <v>94.915102082754757</v>
      </c>
      <c r="F107" s="23">
        <f t="shared" ref="F107:G107" si="14">F108+F109+F110+F111+F112+F113+F114</f>
        <v>1509495.51</v>
      </c>
      <c r="G107" s="23">
        <f t="shared" si="14"/>
        <v>1431984.56</v>
      </c>
      <c r="H107" s="34">
        <f t="shared" si="12"/>
        <v>94.865108939608575</v>
      </c>
      <c r="I107" s="23">
        <f t="shared" si="6"/>
        <v>12974311.51</v>
      </c>
      <c r="J107" s="23">
        <f t="shared" si="6"/>
        <v>12313826.370000001</v>
      </c>
      <c r="K107" s="34">
        <f t="shared" si="10"/>
        <v>94.909285633454019</v>
      </c>
    </row>
    <row r="108" spans="1:11" s="7" customFormat="1" ht="27.75" x14ac:dyDescent="0.4">
      <c r="A108" s="66" t="s">
        <v>60</v>
      </c>
      <c r="B108" s="67">
        <v>110102</v>
      </c>
      <c r="C108" s="23">
        <v>730132</v>
      </c>
      <c r="D108" s="23">
        <v>653112.82999999996</v>
      </c>
      <c r="E108" s="34">
        <f t="shared" si="9"/>
        <v>89.451336196742503</v>
      </c>
      <c r="F108" s="23">
        <v>173663.86</v>
      </c>
      <c r="G108" s="23">
        <v>167490.07999999999</v>
      </c>
      <c r="H108" s="34">
        <f t="shared" si="12"/>
        <v>96.444982853657635</v>
      </c>
      <c r="I108" s="23">
        <f t="shared" si="6"/>
        <v>903795.86</v>
      </c>
      <c r="J108" s="23">
        <f t="shared" si="6"/>
        <v>820602.90999999992</v>
      </c>
      <c r="K108" s="34">
        <f t="shared" si="10"/>
        <v>90.795161420633193</v>
      </c>
    </row>
    <row r="109" spans="1:11" s="7" customFormat="1" ht="83.25" x14ac:dyDescent="0.4">
      <c r="A109" s="66" t="s">
        <v>128</v>
      </c>
      <c r="B109" s="67">
        <v>110103</v>
      </c>
      <c r="C109" s="23">
        <v>570000</v>
      </c>
      <c r="D109" s="23">
        <v>569996.56999999995</v>
      </c>
      <c r="E109" s="34">
        <f t="shared" si="9"/>
        <v>99.999398245614017</v>
      </c>
      <c r="F109" s="23">
        <v>0</v>
      </c>
      <c r="G109" s="23">
        <v>0</v>
      </c>
      <c r="H109" s="34">
        <v>0</v>
      </c>
      <c r="I109" s="23">
        <f t="shared" si="6"/>
        <v>570000</v>
      </c>
      <c r="J109" s="23">
        <f t="shared" si="6"/>
        <v>569996.56999999995</v>
      </c>
      <c r="K109" s="34">
        <f t="shared" si="10"/>
        <v>99.999398245614017</v>
      </c>
    </row>
    <row r="110" spans="1:11" s="7" customFormat="1" ht="27.75" x14ac:dyDescent="0.4">
      <c r="A110" s="66" t="s">
        <v>61</v>
      </c>
      <c r="B110" s="67">
        <v>110201</v>
      </c>
      <c r="C110" s="23">
        <v>1664674</v>
      </c>
      <c r="D110" s="23">
        <v>1473786.05</v>
      </c>
      <c r="E110" s="34">
        <f t="shared" si="9"/>
        <v>88.533013070427003</v>
      </c>
      <c r="F110" s="23">
        <v>23107</v>
      </c>
      <c r="G110" s="23">
        <v>23107</v>
      </c>
      <c r="H110" s="34">
        <f t="shared" si="12"/>
        <v>100</v>
      </c>
      <c r="I110" s="23">
        <f t="shared" si="6"/>
        <v>1687781</v>
      </c>
      <c r="J110" s="23">
        <f t="shared" si="6"/>
        <v>1496893.05</v>
      </c>
      <c r="K110" s="34">
        <f t="shared" si="10"/>
        <v>88.690004805125795</v>
      </c>
    </row>
    <row r="111" spans="1:11" s="7" customFormat="1" ht="27.75" x14ac:dyDescent="0.4">
      <c r="A111" s="66" t="s">
        <v>146</v>
      </c>
      <c r="B111" s="67">
        <v>110202</v>
      </c>
      <c r="C111" s="23">
        <v>1311732</v>
      </c>
      <c r="D111" s="23">
        <v>1225441.92</v>
      </c>
      <c r="E111" s="34">
        <f t="shared" si="9"/>
        <v>93.421668450567637</v>
      </c>
      <c r="F111" s="23">
        <v>23789.37</v>
      </c>
      <c r="G111" s="23">
        <v>23789.37</v>
      </c>
      <c r="H111" s="34">
        <f t="shared" si="12"/>
        <v>100</v>
      </c>
      <c r="I111" s="23">
        <f t="shared" si="6"/>
        <v>1335521.3700000001</v>
      </c>
      <c r="J111" s="23">
        <f t="shared" si="6"/>
        <v>1249231.29</v>
      </c>
      <c r="K111" s="34">
        <f t="shared" si="10"/>
        <v>93.538846929869791</v>
      </c>
    </row>
    <row r="112" spans="1:11" s="7" customFormat="1" ht="83.25" x14ac:dyDescent="0.4">
      <c r="A112" s="66" t="s">
        <v>62</v>
      </c>
      <c r="B112" s="67">
        <v>110204</v>
      </c>
      <c r="C112" s="23">
        <v>1795524</v>
      </c>
      <c r="D112" s="23">
        <v>1660699.12</v>
      </c>
      <c r="E112" s="34">
        <f t="shared" si="9"/>
        <v>92.491056649757965</v>
      </c>
      <c r="F112" s="23">
        <v>795977.94</v>
      </c>
      <c r="G112" s="23">
        <v>784985.17</v>
      </c>
      <c r="H112" s="34">
        <f t="shared" si="12"/>
        <v>98.618960470185911</v>
      </c>
      <c r="I112" s="23">
        <f t="shared" si="6"/>
        <v>2591501.94</v>
      </c>
      <c r="J112" s="23">
        <f t="shared" si="6"/>
        <v>2445684.29</v>
      </c>
      <c r="K112" s="34">
        <f t="shared" si="10"/>
        <v>94.373237860667018</v>
      </c>
    </row>
    <row r="113" spans="1:11" s="7" customFormat="1" ht="55.5" x14ac:dyDescent="0.4">
      <c r="A113" s="66" t="s">
        <v>63</v>
      </c>
      <c r="B113" s="67">
        <v>110205</v>
      </c>
      <c r="C113" s="23">
        <v>4855954</v>
      </c>
      <c r="D113" s="23">
        <v>4841185.3099999996</v>
      </c>
      <c r="E113" s="34">
        <f t="shared" si="9"/>
        <v>99.695864293607386</v>
      </c>
      <c r="F113" s="23">
        <v>479957.34</v>
      </c>
      <c r="G113" s="23">
        <v>419614.94</v>
      </c>
      <c r="H113" s="34">
        <f t="shared" si="12"/>
        <v>87.427549290109823</v>
      </c>
      <c r="I113" s="23">
        <f t="shared" si="6"/>
        <v>5335911.34</v>
      </c>
      <c r="J113" s="23">
        <f t="shared" si="6"/>
        <v>5260800.25</v>
      </c>
      <c r="K113" s="34">
        <f t="shared" si="10"/>
        <v>98.592347488292418</v>
      </c>
    </row>
    <row r="114" spans="1:11" s="7" customFormat="1" ht="55.5" x14ac:dyDescent="0.4">
      <c r="A114" s="66" t="s">
        <v>64</v>
      </c>
      <c r="B114" s="67">
        <v>110502</v>
      </c>
      <c r="C114" s="23">
        <v>536800</v>
      </c>
      <c r="D114" s="23">
        <v>457620.01</v>
      </c>
      <c r="E114" s="34">
        <f t="shared" si="9"/>
        <v>85.249629284649771</v>
      </c>
      <c r="F114" s="23">
        <v>13000</v>
      </c>
      <c r="G114" s="23">
        <v>12998</v>
      </c>
      <c r="H114" s="34">
        <f t="shared" si="12"/>
        <v>99.984615384615381</v>
      </c>
      <c r="I114" s="23">
        <f t="shared" si="6"/>
        <v>549800</v>
      </c>
      <c r="J114" s="23">
        <f t="shared" si="6"/>
        <v>470618.01</v>
      </c>
      <c r="K114" s="34">
        <f t="shared" si="10"/>
        <v>85.598037468170247</v>
      </c>
    </row>
    <row r="115" spans="1:11" s="5" customFormat="1" ht="42" customHeight="1" x14ac:dyDescent="0.4">
      <c r="A115" s="66" t="s">
        <v>65</v>
      </c>
      <c r="B115" s="67">
        <v>120100</v>
      </c>
      <c r="C115" s="23">
        <v>130200</v>
      </c>
      <c r="D115" s="23">
        <v>129605.52</v>
      </c>
      <c r="E115" s="34">
        <f t="shared" si="9"/>
        <v>99.543410138248859</v>
      </c>
      <c r="F115" s="23">
        <v>0</v>
      </c>
      <c r="G115" s="23">
        <v>0</v>
      </c>
      <c r="H115" s="34">
        <v>0</v>
      </c>
      <c r="I115" s="23">
        <f t="shared" si="6"/>
        <v>130200</v>
      </c>
      <c r="J115" s="23">
        <f t="shared" si="6"/>
        <v>129605.52</v>
      </c>
      <c r="K115" s="34">
        <f t="shared" si="10"/>
        <v>99.543410138248859</v>
      </c>
    </row>
    <row r="116" spans="1:11" s="5" customFormat="1" ht="55.5" x14ac:dyDescent="0.4">
      <c r="A116" s="66" t="s">
        <v>66</v>
      </c>
      <c r="B116" s="67">
        <v>120201</v>
      </c>
      <c r="C116" s="23">
        <v>320000</v>
      </c>
      <c r="D116" s="23">
        <v>320000</v>
      </c>
      <c r="E116" s="34">
        <f t="shared" si="9"/>
        <v>100</v>
      </c>
      <c r="F116" s="23">
        <v>0</v>
      </c>
      <c r="G116" s="23">
        <v>0</v>
      </c>
      <c r="H116" s="34">
        <v>0</v>
      </c>
      <c r="I116" s="23">
        <f t="shared" si="6"/>
        <v>320000</v>
      </c>
      <c r="J116" s="23">
        <f t="shared" si="6"/>
        <v>320000</v>
      </c>
      <c r="K116" s="34">
        <f t="shared" si="10"/>
        <v>100</v>
      </c>
    </row>
    <row r="117" spans="1:11" s="5" customFormat="1" ht="27.75" x14ac:dyDescent="0.4">
      <c r="A117" s="66" t="s">
        <v>67</v>
      </c>
      <c r="B117" s="67">
        <v>130000</v>
      </c>
      <c r="C117" s="23">
        <f>C118+C119+C120+C121</f>
        <v>7600545</v>
      </c>
      <c r="D117" s="23">
        <f t="shared" ref="D117:G117" si="15">D118+D119+D120+D121</f>
        <v>7393840.6400000006</v>
      </c>
      <c r="E117" s="34">
        <f t="shared" si="9"/>
        <v>97.280400813362732</v>
      </c>
      <c r="F117" s="23">
        <f t="shared" si="15"/>
        <v>1752505</v>
      </c>
      <c r="G117" s="23">
        <f t="shared" si="15"/>
        <v>1731074.27</v>
      </c>
      <c r="H117" s="34">
        <f t="shared" si="12"/>
        <v>98.777137297753796</v>
      </c>
      <c r="I117" s="23">
        <f t="shared" si="6"/>
        <v>9353050</v>
      </c>
      <c r="J117" s="23">
        <f t="shared" si="6"/>
        <v>9124914.9100000001</v>
      </c>
      <c r="K117" s="34">
        <f t="shared" si="10"/>
        <v>97.560848172521261</v>
      </c>
    </row>
    <row r="118" spans="1:11" s="7" customFormat="1" ht="55.5" x14ac:dyDescent="0.4">
      <c r="A118" s="66" t="s">
        <v>68</v>
      </c>
      <c r="B118" s="67">
        <v>130102</v>
      </c>
      <c r="C118" s="23">
        <v>356000</v>
      </c>
      <c r="D118" s="23">
        <v>352333.44</v>
      </c>
      <c r="E118" s="34">
        <f t="shared" si="9"/>
        <v>98.970067415730341</v>
      </c>
      <c r="F118" s="23">
        <v>0</v>
      </c>
      <c r="G118" s="23">
        <v>0</v>
      </c>
      <c r="H118" s="34">
        <v>0</v>
      </c>
      <c r="I118" s="23">
        <f t="shared" si="6"/>
        <v>356000</v>
      </c>
      <c r="J118" s="23">
        <f t="shared" si="6"/>
        <v>352333.44</v>
      </c>
      <c r="K118" s="34">
        <f t="shared" si="10"/>
        <v>98.970067415730341</v>
      </c>
    </row>
    <row r="119" spans="1:11" s="7" customFormat="1" ht="83.25" x14ac:dyDescent="0.4">
      <c r="A119" s="66" t="s">
        <v>69</v>
      </c>
      <c r="B119" s="67">
        <v>130107</v>
      </c>
      <c r="C119" s="23">
        <v>4194917</v>
      </c>
      <c r="D119" s="23">
        <v>4163545.76</v>
      </c>
      <c r="E119" s="34">
        <f t="shared" si="9"/>
        <v>99.252160650615963</v>
      </c>
      <c r="F119" s="23">
        <v>858573</v>
      </c>
      <c r="G119" s="23">
        <v>848351.69</v>
      </c>
      <c r="H119" s="34">
        <f t="shared" si="12"/>
        <v>98.809500182279194</v>
      </c>
      <c r="I119" s="23">
        <f t="shared" si="6"/>
        <v>5053490</v>
      </c>
      <c r="J119" s="23">
        <f t="shared" si="6"/>
        <v>5011897.4499999993</v>
      </c>
      <c r="K119" s="34">
        <f t="shared" si="10"/>
        <v>99.17695394667841</v>
      </c>
    </row>
    <row r="120" spans="1:11" s="7" customFormat="1" ht="27.75" x14ac:dyDescent="0.4">
      <c r="A120" s="66" t="s">
        <v>70</v>
      </c>
      <c r="B120" s="67">
        <v>130112</v>
      </c>
      <c r="C120" s="23">
        <v>1594728</v>
      </c>
      <c r="D120" s="23">
        <v>1457185.63</v>
      </c>
      <c r="E120" s="34">
        <f t="shared" si="9"/>
        <v>91.375183103325455</v>
      </c>
      <c r="F120" s="23">
        <v>178360</v>
      </c>
      <c r="G120" s="23">
        <v>178183</v>
      </c>
      <c r="H120" s="34">
        <f t="shared" si="12"/>
        <v>99.900762502803317</v>
      </c>
      <c r="I120" s="23">
        <f t="shared" si="6"/>
        <v>1773088</v>
      </c>
      <c r="J120" s="23">
        <f t="shared" si="6"/>
        <v>1635368.63</v>
      </c>
      <c r="K120" s="34">
        <f t="shared" si="10"/>
        <v>92.232795552166607</v>
      </c>
    </row>
    <row r="121" spans="1:11" s="7" customFormat="1" ht="138.75" x14ac:dyDescent="0.4">
      <c r="A121" s="66" t="s">
        <v>142</v>
      </c>
      <c r="B121" s="67">
        <v>130205</v>
      </c>
      <c r="C121" s="23">
        <v>1454900</v>
      </c>
      <c r="D121" s="23">
        <v>1420775.81</v>
      </c>
      <c r="E121" s="34">
        <f t="shared" si="9"/>
        <v>97.654533644924058</v>
      </c>
      <c r="F121" s="23">
        <v>715572</v>
      </c>
      <c r="G121" s="23">
        <v>704539.58</v>
      </c>
      <c r="H121" s="34">
        <f t="shared" si="12"/>
        <v>98.458237605719617</v>
      </c>
      <c r="I121" s="23">
        <f t="shared" ref="I121:J139" si="16">F121+C121</f>
        <v>2170472</v>
      </c>
      <c r="J121" s="23">
        <f t="shared" si="16"/>
        <v>2125315.39</v>
      </c>
      <c r="K121" s="34">
        <f t="shared" si="10"/>
        <v>97.919502762532758</v>
      </c>
    </row>
    <row r="122" spans="1:11" s="5" customFormat="1" ht="27.75" x14ac:dyDescent="0.4">
      <c r="A122" s="66" t="s">
        <v>71</v>
      </c>
      <c r="B122" s="67">
        <v>150101</v>
      </c>
      <c r="C122" s="23">
        <v>0</v>
      </c>
      <c r="D122" s="23">
        <v>0</v>
      </c>
      <c r="E122" s="34">
        <v>0</v>
      </c>
      <c r="F122" s="23">
        <v>90565610.010000005</v>
      </c>
      <c r="G122" s="23">
        <v>39221351.270000003</v>
      </c>
      <c r="H122" s="34">
        <f t="shared" si="12"/>
        <v>43.30711322506334</v>
      </c>
      <c r="I122" s="23">
        <f t="shared" si="16"/>
        <v>90565610.010000005</v>
      </c>
      <c r="J122" s="23">
        <f t="shared" si="16"/>
        <v>39221351.270000003</v>
      </c>
      <c r="K122" s="34">
        <f t="shared" si="10"/>
        <v>43.30711322506334</v>
      </c>
    </row>
    <row r="123" spans="1:11" s="5" customFormat="1" ht="305.25" x14ac:dyDescent="0.4">
      <c r="A123" s="66" t="s">
        <v>129</v>
      </c>
      <c r="B123" s="67">
        <v>150107</v>
      </c>
      <c r="C123" s="23">
        <v>0</v>
      </c>
      <c r="D123" s="23">
        <v>0</v>
      </c>
      <c r="E123" s="34">
        <v>0</v>
      </c>
      <c r="F123" s="23">
        <v>673857</v>
      </c>
      <c r="G123" s="23">
        <v>672575</v>
      </c>
      <c r="H123" s="34">
        <f t="shared" si="12"/>
        <v>99.809751920659721</v>
      </c>
      <c r="I123" s="23">
        <f t="shared" si="16"/>
        <v>673857</v>
      </c>
      <c r="J123" s="23">
        <f t="shared" si="16"/>
        <v>672575</v>
      </c>
      <c r="K123" s="34">
        <f t="shared" si="10"/>
        <v>99.809751920659721</v>
      </c>
    </row>
    <row r="124" spans="1:11" s="5" customFormat="1" ht="27.75" x14ac:dyDescent="0.4">
      <c r="A124" s="66" t="s">
        <v>72</v>
      </c>
      <c r="B124" s="67">
        <v>160101</v>
      </c>
      <c r="C124" s="23">
        <v>0</v>
      </c>
      <c r="D124" s="23">
        <v>0</v>
      </c>
      <c r="E124" s="34">
        <v>0</v>
      </c>
      <c r="F124" s="23">
        <v>20000</v>
      </c>
      <c r="G124" s="23">
        <v>7500</v>
      </c>
      <c r="H124" s="34">
        <f t="shared" si="12"/>
        <v>37.5</v>
      </c>
      <c r="I124" s="23">
        <f t="shared" si="16"/>
        <v>20000</v>
      </c>
      <c r="J124" s="23">
        <f t="shared" si="16"/>
        <v>7500</v>
      </c>
      <c r="K124" s="34">
        <f t="shared" si="10"/>
        <v>37.5</v>
      </c>
    </row>
    <row r="125" spans="1:11" s="5" customFormat="1" ht="111" x14ac:dyDescent="0.4">
      <c r="A125" s="66" t="s">
        <v>130</v>
      </c>
      <c r="B125" s="67">
        <v>170102</v>
      </c>
      <c r="C125" s="23">
        <v>655500</v>
      </c>
      <c r="D125" s="23">
        <v>542787.63</v>
      </c>
      <c r="E125" s="34">
        <f t="shared" si="9"/>
        <v>82.805130434782612</v>
      </c>
      <c r="F125" s="23">
        <v>0</v>
      </c>
      <c r="G125" s="23">
        <v>0</v>
      </c>
      <c r="H125" s="23">
        <v>0</v>
      </c>
      <c r="I125" s="23">
        <f t="shared" si="16"/>
        <v>655500</v>
      </c>
      <c r="J125" s="23">
        <f t="shared" si="16"/>
        <v>542787.63</v>
      </c>
      <c r="K125" s="34">
        <f t="shared" si="10"/>
        <v>82.805130434782612</v>
      </c>
    </row>
    <row r="126" spans="1:11" s="5" customFormat="1" ht="138.75" x14ac:dyDescent="0.4">
      <c r="A126" s="66" t="s">
        <v>73</v>
      </c>
      <c r="B126" s="67">
        <v>170703</v>
      </c>
      <c r="C126" s="23">
        <v>23003348</v>
      </c>
      <c r="D126" s="23">
        <v>18132602.100000001</v>
      </c>
      <c r="E126" s="34">
        <f t="shared" si="9"/>
        <v>78.825926121710637</v>
      </c>
      <c r="F126" s="23">
        <v>32869463.989999998</v>
      </c>
      <c r="G126" s="23">
        <v>31110605.16</v>
      </c>
      <c r="H126" s="34">
        <f t="shared" si="12"/>
        <v>94.648957979554808</v>
      </c>
      <c r="I126" s="23">
        <f t="shared" si="16"/>
        <v>55872811.989999995</v>
      </c>
      <c r="J126" s="23">
        <f t="shared" si="16"/>
        <v>49243207.260000005</v>
      </c>
      <c r="K126" s="34">
        <f t="shared" si="10"/>
        <v>88.134470963826658</v>
      </c>
    </row>
    <row r="127" spans="1:11" s="5" customFormat="1" ht="166.5" x14ac:dyDescent="0.4">
      <c r="A127" s="66" t="s">
        <v>147</v>
      </c>
      <c r="B127" s="67">
        <v>180409</v>
      </c>
      <c r="C127" s="23">
        <v>0</v>
      </c>
      <c r="D127" s="23">
        <v>0</v>
      </c>
      <c r="E127" s="34">
        <v>0</v>
      </c>
      <c r="F127" s="23">
        <v>3734100</v>
      </c>
      <c r="G127" s="23">
        <v>3698571.86</v>
      </c>
      <c r="H127" s="34">
        <f t="shared" si="12"/>
        <v>99.048548780161212</v>
      </c>
      <c r="I127" s="23">
        <f t="shared" si="16"/>
        <v>3734100</v>
      </c>
      <c r="J127" s="23">
        <f t="shared" si="16"/>
        <v>3698571.86</v>
      </c>
      <c r="K127" s="34">
        <f t="shared" si="10"/>
        <v>99.048548780161212</v>
      </c>
    </row>
    <row r="128" spans="1:11" s="5" customFormat="1" ht="111" x14ac:dyDescent="0.4">
      <c r="A128" s="66" t="s">
        <v>74</v>
      </c>
      <c r="B128" s="67">
        <v>210105</v>
      </c>
      <c r="C128" s="23">
        <v>488710</v>
      </c>
      <c r="D128" s="23">
        <v>467034.44</v>
      </c>
      <c r="E128" s="34">
        <f t="shared" si="9"/>
        <v>95.564739825254236</v>
      </c>
      <c r="F128" s="23">
        <v>47590</v>
      </c>
      <c r="G128" s="23">
        <v>46110</v>
      </c>
      <c r="H128" s="34">
        <f t="shared" si="12"/>
        <v>96.890102962807305</v>
      </c>
      <c r="I128" s="23">
        <f t="shared" si="16"/>
        <v>536300</v>
      </c>
      <c r="J128" s="23">
        <f t="shared" si="16"/>
        <v>513144.44</v>
      </c>
      <c r="K128" s="34">
        <f t="shared" si="10"/>
        <v>95.682349431288458</v>
      </c>
    </row>
    <row r="129" spans="1:11" s="5" customFormat="1" ht="83.25" x14ac:dyDescent="0.4">
      <c r="A129" s="66" t="s">
        <v>131</v>
      </c>
      <c r="B129" s="67">
        <v>210107</v>
      </c>
      <c r="C129" s="23">
        <v>20000</v>
      </c>
      <c r="D129" s="23">
        <v>19772.57</v>
      </c>
      <c r="E129" s="34">
        <f t="shared" si="9"/>
        <v>98.862850000000009</v>
      </c>
      <c r="F129" s="23">
        <v>0</v>
      </c>
      <c r="G129" s="23">
        <v>0</v>
      </c>
      <c r="H129" s="23">
        <v>0</v>
      </c>
      <c r="I129" s="23">
        <f t="shared" si="16"/>
        <v>20000</v>
      </c>
      <c r="J129" s="23">
        <f t="shared" si="16"/>
        <v>19772.57</v>
      </c>
      <c r="K129" s="34">
        <f t="shared" si="10"/>
        <v>98.862850000000009</v>
      </c>
    </row>
    <row r="130" spans="1:11" s="5" customFormat="1" ht="27.75" x14ac:dyDescent="0.4">
      <c r="A130" s="66" t="s">
        <v>75</v>
      </c>
      <c r="B130" s="67">
        <v>230000</v>
      </c>
      <c r="C130" s="23">
        <v>130000</v>
      </c>
      <c r="D130" s="23">
        <v>69270.75</v>
      </c>
      <c r="E130" s="34">
        <f t="shared" si="9"/>
        <v>53.285192307692306</v>
      </c>
      <c r="F130" s="23">
        <v>0</v>
      </c>
      <c r="G130" s="23">
        <v>0</v>
      </c>
      <c r="H130" s="23">
        <v>0</v>
      </c>
      <c r="I130" s="23">
        <f t="shared" si="16"/>
        <v>130000</v>
      </c>
      <c r="J130" s="23">
        <f t="shared" si="16"/>
        <v>69270.75</v>
      </c>
      <c r="K130" s="34">
        <f t="shared" si="10"/>
        <v>53.285192307692306</v>
      </c>
    </row>
    <row r="131" spans="1:11" s="5" customFormat="1" ht="83.25" x14ac:dyDescent="0.4">
      <c r="A131" s="66" t="s">
        <v>76</v>
      </c>
      <c r="B131" s="67">
        <v>240604</v>
      </c>
      <c r="C131" s="23">
        <v>0</v>
      </c>
      <c r="D131" s="23">
        <v>0</v>
      </c>
      <c r="E131" s="34">
        <v>0</v>
      </c>
      <c r="F131" s="23">
        <v>10681729</v>
      </c>
      <c r="G131" s="23">
        <v>5387166.2400000002</v>
      </c>
      <c r="H131" s="34">
        <f t="shared" ref="H131:H138" si="17">G131/F131*100</f>
        <v>50.433466716858291</v>
      </c>
      <c r="I131" s="23">
        <f t="shared" si="16"/>
        <v>10681729</v>
      </c>
      <c r="J131" s="23">
        <f t="shared" si="16"/>
        <v>5387166.2400000002</v>
      </c>
      <c r="K131" s="34">
        <f t="shared" si="10"/>
        <v>50.433466716858291</v>
      </c>
    </row>
    <row r="132" spans="1:11" s="5" customFormat="1" ht="171" customHeight="1" x14ac:dyDescent="0.4">
      <c r="A132" s="66" t="s">
        <v>148</v>
      </c>
      <c r="B132" s="67">
        <v>240900</v>
      </c>
      <c r="C132" s="23">
        <v>0</v>
      </c>
      <c r="D132" s="23">
        <v>0</v>
      </c>
      <c r="E132" s="34">
        <v>0</v>
      </c>
      <c r="F132" s="23">
        <v>1977327.34</v>
      </c>
      <c r="G132" s="23">
        <v>1641347.98</v>
      </c>
      <c r="H132" s="34">
        <f t="shared" si="17"/>
        <v>83.008409725422595</v>
      </c>
      <c r="I132" s="23">
        <f t="shared" si="16"/>
        <v>1977327.34</v>
      </c>
      <c r="J132" s="23">
        <f t="shared" si="16"/>
        <v>1641347.98</v>
      </c>
      <c r="K132" s="34">
        <f t="shared" si="10"/>
        <v>83.008409725422595</v>
      </c>
    </row>
    <row r="133" spans="1:11" s="5" customFormat="1" ht="27.75" x14ac:dyDescent="0.4">
      <c r="A133" s="66" t="s">
        <v>77</v>
      </c>
      <c r="B133" s="67">
        <v>250102</v>
      </c>
      <c r="C133" s="23">
        <v>2446503</v>
      </c>
      <c r="D133" s="23">
        <v>0</v>
      </c>
      <c r="E133" s="34">
        <f t="shared" ref="E133:E139" si="18">D133/C133*100</f>
        <v>0</v>
      </c>
      <c r="F133" s="23">
        <v>0</v>
      </c>
      <c r="G133" s="23">
        <v>0</v>
      </c>
      <c r="H133" s="34">
        <v>0</v>
      </c>
      <c r="I133" s="23">
        <f t="shared" si="16"/>
        <v>2446503</v>
      </c>
      <c r="J133" s="23">
        <f t="shared" si="16"/>
        <v>0</v>
      </c>
      <c r="K133" s="34">
        <f t="shared" si="10"/>
        <v>0</v>
      </c>
    </row>
    <row r="134" spans="1:11" s="5" customFormat="1" ht="83.25" x14ac:dyDescent="0.4">
      <c r="A134" s="66" t="s">
        <v>90</v>
      </c>
      <c r="B134" s="67">
        <v>250339</v>
      </c>
      <c r="C134" s="23">
        <v>41108300</v>
      </c>
      <c r="D134" s="23">
        <v>41108300</v>
      </c>
      <c r="E134" s="34">
        <f t="shared" si="18"/>
        <v>100</v>
      </c>
      <c r="F134" s="23">
        <v>0</v>
      </c>
      <c r="G134" s="23">
        <v>0</v>
      </c>
      <c r="H134" s="34">
        <v>0</v>
      </c>
      <c r="I134" s="23">
        <f t="shared" si="16"/>
        <v>41108300</v>
      </c>
      <c r="J134" s="23">
        <f t="shared" si="16"/>
        <v>41108300</v>
      </c>
      <c r="K134" s="34">
        <f t="shared" si="10"/>
        <v>100</v>
      </c>
    </row>
    <row r="135" spans="1:11" s="5" customFormat="1" ht="27.75" x14ac:dyDescent="0.4">
      <c r="A135" s="66" t="s">
        <v>78</v>
      </c>
      <c r="B135" s="67">
        <v>250404</v>
      </c>
      <c r="C135" s="23">
        <v>1490000</v>
      </c>
      <c r="D135" s="23">
        <v>1453833.41</v>
      </c>
      <c r="E135" s="34">
        <f t="shared" si="18"/>
        <v>97.572712080536903</v>
      </c>
      <c r="F135" s="23">
        <v>89000</v>
      </c>
      <c r="G135" s="23">
        <v>89000</v>
      </c>
      <c r="H135" s="34">
        <f t="shared" si="17"/>
        <v>100</v>
      </c>
      <c r="I135" s="23">
        <f t="shared" si="16"/>
        <v>1579000</v>
      </c>
      <c r="J135" s="23">
        <f t="shared" si="16"/>
        <v>1542833.41</v>
      </c>
      <c r="K135" s="34">
        <f t="shared" si="10"/>
        <v>97.709525649145021</v>
      </c>
    </row>
    <row r="136" spans="1:11" s="5" customFormat="1" ht="27.75" x14ac:dyDescent="0.4">
      <c r="A136" s="66" t="s">
        <v>79</v>
      </c>
      <c r="B136" s="67">
        <v>250301</v>
      </c>
      <c r="C136" s="23">
        <v>26312400</v>
      </c>
      <c r="D136" s="23">
        <v>26312400</v>
      </c>
      <c r="E136" s="34">
        <f t="shared" si="18"/>
        <v>100</v>
      </c>
      <c r="F136" s="23">
        <v>0</v>
      </c>
      <c r="G136" s="23">
        <v>0</v>
      </c>
      <c r="H136" s="34">
        <v>0</v>
      </c>
      <c r="I136" s="23">
        <f t="shared" si="16"/>
        <v>26312400</v>
      </c>
      <c r="J136" s="23">
        <f t="shared" si="16"/>
        <v>26312400</v>
      </c>
      <c r="K136" s="34">
        <f t="shared" si="10"/>
        <v>100</v>
      </c>
    </row>
    <row r="137" spans="1:11" s="5" customFormat="1" ht="27.75" x14ac:dyDescent="0.4">
      <c r="A137" s="66" t="s">
        <v>91</v>
      </c>
      <c r="B137" s="67">
        <v>250380</v>
      </c>
      <c r="C137" s="23">
        <v>0</v>
      </c>
      <c r="D137" s="23">
        <v>0</v>
      </c>
      <c r="E137" s="34"/>
      <c r="F137" s="23">
        <v>192500</v>
      </c>
      <c r="G137" s="23">
        <v>192500</v>
      </c>
      <c r="H137" s="34">
        <f t="shared" si="17"/>
        <v>100</v>
      </c>
      <c r="I137" s="23">
        <f t="shared" si="16"/>
        <v>192500</v>
      </c>
      <c r="J137" s="23">
        <f t="shared" si="16"/>
        <v>192500</v>
      </c>
      <c r="K137" s="34">
        <f t="shared" ref="K137:K139" si="19">J137/I137*100</f>
        <v>100</v>
      </c>
    </row>
    <row r="138" spans="1:11" s="5" customFormat="1" ht="27.75" x14ac:dyDescent="0.4">
      <c r="A138" s="66" t="s">
        <v>26</v>
      </c>
      <c r="B138" s="67">
        <v>900203</v>
      </c>
      <c r="C138" s="23">
        <f>+C117+C107+C100+C70+C59+C130+C137+C136+C135+C134+C133+C132+C131+C128+C129+C127+C126+C125+C124+C123+C122+C116+C115+C58</f>
        <v>377105987.75999999</v>
      </c>
      <c r="D138" s="23">
        <f t="shared" ref="D138:J138" si="20">+D117+D107+D100+D70+D59+D130+D137+D136+D135+D134+D133+D132+D131+D128+D129+D127+D126+D125+D124+D123+D122+D116+D115+D58</f>
        <v>364982188.81</v>
      </c>
      <c r="E138" s="34">
        <f t="shared" si="18"/>
        <v>96.785042045602339</v>
      </c>
      <c r="F138" s="23">
        <f t="shared" si="20"/>
        <v>170299536.59</v>
      </c>
      <c r="G138" s="23">
        <f t="shared" si="20"/>
        <v>109730208.25</v>
      </c>
      <c r="H138" s="34">
        <f t="shared" si="17"/>
        <v>64.433650523769757</v>
      </c>
      <c r="I138" s="23">
        <f t="shared" si="20"/>
        <v>547405524.3499999</v>
      </c>
      <c r="J138" s="23">
        <f t="shared" si="20"/>
        <v>474712397.05999994</v>
      </c>
      <c r="K138" s="34">
        <f t="shared" si="19"/>
        <v>86.720424976288427</v>
      </c>
    </row>
    <row r="139" spans="1:11" s="5" customFormat="1" ht="55.5" x14ac:dyDescent="0.4">
      <c r="A139" s="66" t="s">
        <v>80</v>
      </c>
      <c r="B139" s="67">
        <v>999993</v>
      </c>
      <c r="C139" s="23">
        <v>-1000000</v>
      </c>
      <c r="D139" s="23">
        <v>-1000000</v>
      </c>
      <c r="E139" s="34">
        <f t="shared" si="18"/>
        <v>100</v>
      </c>
      <c r="F139" s="23">
        <v>0</v>
      </c>
      <c r="G139" s="23">
        <v>0</v>
      </c>
      <c r="H139" s="34">
        <v>0</v>
      </c>
      <c r="I139" s="23">
        <f t="shared" si="16"/>
        <v>-1000000</v>
      </c>
      <c r="J139" s="23">
        <f t="shared" si="16"/>
        <v>-1000000</v>
      </c>
      <c r="K139" s="34">
        <f t="shared" si="19"/>
        <v>100</v>
      </c>
    </row>
    <row r="140" spans="1:11" ht="33.75" customHeight="1" x14ac:dyDescent="0.4">
      <c r="A140" s="68"/>
      <c r="B140" s="69"/>
      <c r="C140" s="70"/>
      <c r="D140" s="105"/>
      <c r="E140" s="105"/>
      <c r="F140" s="105"/>
      <c r="G140" s="70"/>
      <c r="H140" s="70"/>
      <c r="I140" s="71"/>
      <c r="J140" s="72"/>
      <c r="K140" s="72"/>
    </row>
    <row r="141" spans="1:11" ht="23.25" x14ac:dyDescent="0.35">
      <c r="A141" s="9"/>
      <c r="B141" s="9"/>
      <c r="C141" s="9"/>
      <c r="D141" s="9"/>
      <c r="E141" s="9"/>
      <c r="F141" s="9"/>
      <c r="G141" s="9"/>
      <c r="H141" s="9"/>
      <c r="I141" s="10"/>
      <c r="J141" s="10"/>
      <c r="K141" s="10"/>
    </row>
    <row r="142" spans="1:11" ht="15.75" x14ac:dyDescent="0.25">
      <c r="A142" s="2"/>
      <c r="B142" s="52"/>
      <c r="C142" s="52"/>
      <c r="D142" s="88"/>
      <c r="E142" s="88"/>
      <c r="F142" s="88"/>
    </row>
  </sheetData>
  <mergeCells count="19">
    <mergeCell ref="A1:I1"/>
    <mergeCell ref="A2:I2"/>
    <mergeCell ref="A3:I3"/>
    <mergeCell ref="A4:A7"/>
    <mergeCell ref="B4:B7"/>
    <mergeCell ref="C4:E4"/>
    <mergeCell ref="F4:H4"/>
    <mergeCell ref="I4:K4"/>
    <mergeCell ref="C5:C7"/>
    <mergeCell ref="D5:D7"/>
    <mergeCell ref="K5:K7"/>
    <mergeCell ref="H5:H7"/>
    <mergeCell ref="I5:I7"/>
    <mergeCell ref="J5:J7"/>
    <mergeCell ref="D140:F140"/>
    <mergeCell ref="D142:F142"/>
    <mergeCell ref="E5:E7"/>
    <mergeCell ref="F5:F7"/>
    <mergeCell ref="G5:G7"/>
  </mergeCells>
  <pageMargins left="3.937007874015748E-2" right="3.937007874015748E-2" top="0.19685039370078741" bottom="0.19685039370078741" header="0.11811023622047245" footer="0.11811023622047245"/>
  <pageSetup paperSize="9" scale="44" fitToWidth="0" fitToHeight="0" orientation="landscape" r:id="rId1"/>
  <rowBreaks count="10" manualBreakCount="10">
    <brk id="24" max="10" man="1"/>
    <brk id="32" max="10" man="1"/>
    <brk id="45" max="10" man="1"/>
    <brk id="52" max="10" man="1"/>
    <brk id="68" max="10" man="1"/>
    <brk id="77" max="10" man="1"/>
    <brk id="92" max="10" man="1"/>
    <brk id="99" max="10" man="1"/>
    <brk id="120" max="10" man="1"/>
    <brk id="140"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10</vt:i4>
      </vt:variant>
    </vt:vector>
  </HeadingPairs>
  <TitlesOfParts>
    <vt:vector size="12" baseType="lpstr">
      <vt:lpstr>рік 2016</vt:lpstr>
      <vt:lpstr>депут</vt:lpstr>
      <vt:lpstr>депут!Data</vt:lpstr>
      <vt:lpstr>Data</vt:lpstr>
      <vt:lpstr>депут!Date</vt:lpstr>
      <vt:lpstr>Date</vt:lpstr>
      <vt:lpstr>депут!Date1</vt:lpstr>
      <vt:lpstr>Date1</vt:lpstr>
      <vt:lpstr>депут!Заголовки_для_печати</vt:lpstr>
      <vt:lpstr>'рік 2016'!Заголовки_для_печати</vt:lpstr>
      <vt:lpstr>депут!Область_печати</vt:lpstr>
      <vt:lpstr>'рік 2016'!Область_печати</vt:lpstr>
    </vt:vector>
  </TitlesOfParts>
  <Company>DKU</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Павленко</dc:creator>
  <cp:lastModifiedBy>Kab412-1</cp:lastModifiedBy>
  <cp:lastPrinted>2017-02-15T08:23:14Z</cp:lastPrinted>
  <dcterms:created xsi:type="dcterms:W3CDTF">2003-12-23T13:56:31Z</dcterms:created>
  <dcterms:modified xsi:type="dcterms:W3CDTF">2017-03-06T09:01:47Z</dcterms:modified>
</cp:coreProperties>
</file>