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4310" activeTab="1"/>
  </bookViews>
  <sheets>
    <sheet name="Додаток 3" sheetId="1" r:id="rId1"/>
    <sheet name="Додаток 6" sheetId="2" r:id="rId2"/>
  </sheets>
  <definedNames>
    <definedName name="_xlnm.Print_Area" localSheetId="1">'Додаток 6'!$A$1:$I$117</definedName>
  </definedNames>
  <calcPr calcId="124519"/>
</workbook>
</file>

<file path=xl/calcChain.xml><?xml version="1.0" encoding="utf-8"?>
<calcChain xmlns="http://schemas.openxmlformats.org/spreadsheetml/2006/main">
  <c r="I113" i="2"/>
  <c r="I112"/>
  <c r="I109"/>
  <c r="I108"/>
  <c r="I83"/>
  <c r="I82"/>
  <c r="I43"/>
  <c r="I42"/>
  <c r="I38"/>
  <c r="I37"/>
  <c r="I33"/>
  <c r="I32"/>
  <c r="I21"/>
  <c r="I20"/>
  <c r="I14"/>
  <c r="I13"/>
  <c r="I115" s="1"/>
  <c r="P160" i="1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<sst xmlns="http://schemas.openxmlformats.org/spreadsheetml/2006/main" count="997" uniqueCount="516">
  <si>
    <t>м. Борисполя</t>
  </si>
  <si>
    <t>Додаток №3</t>
  </si>
  <si>
    <t>РОЗПОДІЛ</t>
  </si>
  <si>
    <t>видатків  бюджет  міста Борисполя на 2018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</si>
  <si>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</si>
  <si>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</si>
  <si>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</si>
  <si>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</si>
  <si>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</si>
  <si>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</si>
  <si>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</si>
  <si>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</si>
  <si>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</si>
  <si>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</si>
  <si>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</si>
  <si>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</si>
  <si>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</si>
  <si>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</si>
  <si>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</si>
  <si>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0200000</t>
  </si>
  <si>
    <t>Виконавчий комітет Бориспільської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</si>
  <si>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</si>
  <si>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</si>
  <si>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</si>
  <si>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</si>
  <si>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</si>
  <si>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</si>
  <si>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</si>
  <si>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</si>
  <si>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</si>
  <si>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0212110</t>
  </si>
  <si>
    <t>2110</t>
  </si>
  <si>
    <t>Первинна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</si>
  <si>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</si>
  <si>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</si>
  <si>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</si>
  <si>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</si>
  <si>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0212150</t>
  </si>
  <si>
    <t>2150</t>
  </si>
  <si>
    <t>Інші програми, заклади та заходи у сфері охорони здоров`я</t>
  </si>
  <si>
    <t>0212152</t>
  </si>
  <si>
    <t>0763</t>
  </si>
  <si>
    <t>2152</t>
  </si>
  <si>
    <t>Інші програми та заходи у сфері охорони здоров`я</t>
  </si>
  <si>
    <t>0217690</t>
  </si>
  <si>
    <t>7690</t>
  </si>
  <si>
    <t>Інша економічна діяльність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</si>
  <si>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</si>
  <si>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</si>
  <si>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</si>
  <si>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</si>
  <si>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</si>
  <si>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</si>
  <si>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</si>
  <si>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</si>
  <si>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</si>
  <si>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</si>
  <si>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</si>
  <si>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</si>
  <si>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</si>
  <si>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</si>
  <si>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</si>
  <si>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</si>
  <si>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</si>
  <si>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</si>
  <si>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</si>
  <si>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</si>
  <si>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</si>
  <si>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</si>
  <si>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засобів масової інформації</t>
  </si>
  <si>
    <t>0600000</t>
  </si>
  <si>
    <t>Управління освіти і науки Бориспільської міської ради</t>
  </si>
  <si>
    <t>0610000</t>
  </si>
  <si>
    <t>0610160</t>
  </si>
  <si>
    <t>0610180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</si>
  <si>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</si>
  <si>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</si>
  <si>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</si>
  <si>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</si>
  <si>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</si>
  <si>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</si>
  <si>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</si>
  <si>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</si>
  <si>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</si>
  <si>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</si>
  <si>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</si>
  <si>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</si>
  <si>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</si>
  <si>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</si>
  <si>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</si>
  <si>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</si>
  <si>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0611160</t>
  </si>
  <si>
    <t>1160</t>
  </si>
  <si>
    <t>Інші програми, заклади та заходи у сфері освіти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</si>
  <si>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</si>
  <si>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</si>
  <si>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</si>
  <si>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</si>
  <si>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</si>
  <si>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</si>
  <si>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</si>
  <si>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</si>
  <si>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</si>
  <si>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</si>
  <si>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0615030</t>
  </si>
  <si>
    <t>5030</t>
  </si>
  <si>
    <t>Розвиток дитячо-юнацького та резервного спорту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</si>
  <si>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</si>
  <si>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</si>
  <si>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</si>
  <si>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</si>
  <si>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0617690</t>
  </si>
  <si>
    <t>0617691</t>
  </si>
  <si>
    <t>0800000</t>
  </si>
  <si>
    <t>Управління соціального захисту населення Бориспільської міської ради</t>
  </si>
  <si>
    <t>0810000</t>
  </si>
  <si>
    <t>0810160</t>
  </si>
  <si>
    <t>0810180</t>
  </si>
  <si>
    <t>0813010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</si>
  <si>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</si>
  <si>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</si>
  <si>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0813011</t>
  </si>
  <si>
    <t>1030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</si>
  <si>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</si>
  <si>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</si>
  <si>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</si>
  <si>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</si>
  <si>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</si>
  <si>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</si>
  <si>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</si>
  <si>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</si>
  <si>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</si>
  <si>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</si>
  <si>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</si>
  <si>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</si>
  <si>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</si>
  <si>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</si>
  <si>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</si>
  <si>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</si>
  <si>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</si>
  <si>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</si>
  <si>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</si>
  <si>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</si>
  <si>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</si>
  <si>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</si>
  <si>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</si>
  <si>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</si>
  <si>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</si>
  <si>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</si>
  <si>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</si>
  <si>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</si>
  <si>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</si>
  <si>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</si>
  <si>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</si>
  <si>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0813040</t>
  </si>
  <si>
    <t>3040</t>
  </si>
  <si>
    <t>Надання допомоги сім`ям з дітьми, малозабезпеченим сім`ям, тимчасової допомоги дітям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</si>
  <si>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</si>
  <si>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</si>
  <si>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</si>
  <si>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</si>
  <si>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</si>
  <si>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</si>
  <si>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</si>
  <si>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</si>
  <si>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</si>
  <si>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</si>
  <si>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</si>
  <si>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</si>
  <si>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</si>
  <si>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</si>
  <si>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</si>
  <si>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</si>
  <si>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</si>
  <si>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</si>
  <si>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</si>
  <si>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</si>
  <si>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</si>
  <si>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0813080</t>
  </si>
  <si>
    <t>3080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</si>
  <si>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</si>
  <si>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</si>
  <si>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</si>
  <si>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</si>
  <si>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</si>
  <si>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</si>
  <si>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</si>
  <si>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</si>
  <si>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</si>
  <si>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</si>
  <si>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</si>
  <si>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</si>
  <si>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</si>
  <si>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</si>
  <si>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</si>
  <si>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</si>
  <si>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</si>
  <si>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</si>
  <si>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</si>
  <si>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</si>
  <si>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</si>
  <si>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</si>
  <si>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</si>
  <si>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</si>
  <si>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</si>
  <si>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</si>
  <si>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</si>
  <si>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</si>
  <si>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</si>
  <si>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</si>
  <si>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</si>
  <si>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</si>
  <si>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</si>
  <si>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</si>
  <si>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</si>
  <si>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</si>
  <si>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</si>
  <si>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</si>
  <si>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</si>
  <si>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</si>
  <si>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</si>
  <si>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</si>
  <si>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</si>
  <si>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</si>
  <si>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</si>
  <si>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</si>
  <si>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</si>
  <si>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та сім'ї Бориспільської міської ради</t>
  </si>
  <si>
    <t>0910000</t>
  </si>
  <si>
    <t>Служба у справах дітей та сім`ї Бориспільської міської ради</t>
  </si>
  <si>
    <t>0910160</t>
  </si>
  <si>
    <t>0910180</t>
  </si>
  <si>
    <t>0913110</t>
  </si>
  <si>
    <t>3110</t>
  </si>
  <si>
    <t>Заклади і заходи з питань дітей та їх соціального захисту</t>
  </si>
  <si>
    <t>0913112</t>
  </si>
  <si>
    <t>3112</t>
  </si>
  <si>
    <t>Заходи державної політики з питань дітей та їх соціального захисту</t>
  </si>
  <si>
    <t>0913120</t>
  </si>
  <si>
    <t>3120</t>
  </si>
  <si>
    <t>Здійснення соціальної роботи з вразливими категоріями населення</t>
  </si>
  <si>
    <t>0913121</t>
  </si>
  <si>
    <t>3121</t>
  </si>
  <si>
    <t>Утримання та забезпечення діяльності центрів соціальних служб для сім`ї, дітей та молоді</t>
  </si>
  <si>
    <t>0913240</t>
  </si>
  <si>
    <t>0913242</t>
  </si>
  <si>
    <t>1000000</t>
  </si>
  <si>
    <t>Упраління культури, молоді та спорту Бориспільської міської ради</t>
  </si>
  <si>
    <t>1010000</t>
  </si>
  <si>
    <t>Управління культури, молоді та спорту Бориспільської міської ради</t>
  </si>
  <si>
    <t>1010160</t>
  </si>
  <si>
    <t>1010180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</si>
  <si>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</si>
  <si>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</si>
  <si>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</si>
  <si>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1013130</t>
  </si>
  <si>
    <t>3130</t>
  </si>
  <si>
    <t>Реалізація державної політики у молодіжній сфері</t>
  </si>
  <si>
    <t>1013133</t>
  </si>
  <si>
    <t>3133</t>
  </si>
  <si>
    <t>Інші заходи та заклади молодіжної політики</t>
  </si>
  <si>
    <t>1014010</t>
  </si>
  <si>
    <t>0821</t>
  </si>
  <si>
    <t>4010</t>
  </si>
  <si>
    <t>Фінансова підтримка театрів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</si>
  <si>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</si>
  <si>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</si>
  <si>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</si>
  <si>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</si>
  <si>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</si>
  <si>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</si>
  <si>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</si>
  <si>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</si>
  <si>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</si>
  <si>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</si>
  <si>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</si>
  <si>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</si>
  <si>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</si>
  <si>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</si>
  <si>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</si>
  <si>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</si>
  <si>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</si>
  <si>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</si>
  <si>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</si>
  <si>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</si>
  <si>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</si>
  <si>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1015010</t>
  </si>
  <si>
    <t>5010</t>
  </si>
  <si>
    <t>Проведення спортивної роботи в регіоні</t>
  </si>
  <si>
    <t>1015011</t>
  </si>
  <si>
    <t>5011</t>
  </si>
  <si>
    <t>Проведення навчально-тренувальних зборів і змагань з олімпійських видів спорту</t>
  </si>
  <si>
    <t>1015060</t>
  </si>
  <si>
    <t>5060</t>
  </si>
  <si>
    <t>Інші заходи з розвитку фізичної культури та спорту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</si>
  <si>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</si>
  <si>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</si>
  <si>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</si>
  <si>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1200000</t>
  </si>
  <si>
    <t>ГУЖКГ  виконавчого комітету Бориспільської міської ради</t>
  </si>
  <si>
    <t>1210000</t>
  </si>
  <si>
    <t>1210160</t>
  </si>
  <si>
    <t>1210180</t>
  </si>
  <si>
    <t>1216010</t>
  </si>
  <si>
    <t>6010</t>
  </si>
  <si>
    <t>Утримання та ефективна експлуатація об`єктів житлово-комунального господарства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</si>
  <si>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</si>
  <si>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</si>
  <si>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</si>
  <si>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</si>
  <si>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1216013</t>
  </si>
  <si>
    <t>6013</t>
  </si>
  <si>
    <t>Забезпечення діяльності водопровідно-каналізаційного господарства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</si>
  <si>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</si>
  <si>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</si>
  <si>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</si>
  <si>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</si>
  <si>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</si>
  <si>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</si>
  <si>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</si>
  <si>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</si>
  <si>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</si>
  <si>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1216090</t>
  </si>
  <si>
    <t>0640</t>
  </si>
  <si>
    <t>6090</t>
  </si>
  <si>
    <t>Інша діяльність у сфері житлово-комунального господарства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</si>
  <si>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</si>
  <si>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</si>
  <si>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</si>
  <si>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</si>
  <si>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</si>
  <si>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</si>
  <si>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</si>
  <si>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</si>
  <si>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</si>
  <si>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</si>
  <si>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1217690</t>
  </si>
  <si>
    <t>1217691</t>
  </si>
  <si>
    <t>1218110</t>
  </si>
  <si>
    <t>1218340</t>
  </si>
  <si>
    <t>1500000</t>
  </si>
  <si>
    <t>Управління капітального будівництва Бориспільської міської ради</t>
  </si>
  <si>
    <t>1510000</t>
  </si>
  <si>
    <t>1510160</t>
  </si>
  <si>
    <t>1510180</t>
  </si>
  <si>
    <t>1511010</t>
  </si>
  <si>
    <t>1511020</t>
  </si>
  <si>
    <t>1517310</t>
  </si>
  <si>
    <t>0443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</si>
  <si>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</si>
  <si>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</si>
  <si>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</si>
  <si>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</si>
  <si>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</si>
  <si>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</si>
  <si>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</si>
  <si>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</si>
  <si>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</si>
  <si>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</si>
  <si>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</si>
  <si>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1517324</t>
  </si>
  <si>
    <t>7324</t>
  </si>
  <si>
    <t>Будівництво установ та закладів культури</t>
  </si>
  <si>
    <t>1517460</t>
  </si>
  <si>
    <t>1517461</t>
  </si>
  <si>
    <t>1517690</t>
  </si>
  <si>
    <t>1517691</t>
  </si>
  <si>
    <t>1518340</t>
  </si>
  <si>
    <t>1600000</t>
  </si>
  <si>
    <t>Управління  містобудування та архітектури Бориспільської міської ради</t>
  </si>
  <si>
    <t>1610000</t>
  </si>
  <si>
    <t>1610160</t>
  </si>
  <si>
    <t>1610180</t>
  </si>
  <si>
    <t>1617350</t>
  </si>
  <si>
    <t>7350</t>
  </si>
  <si>
    <t>Розроблення схем планування та забудови територій (містобудівної документації)</t>
  </si>
  <si>
    <t>1700000</t>
  </si>
  <si>
    <t>Відділ Державного архітектурно-будівельного контролю</t>
  </si>
  <si>
    <t>1710000</t>
  </si>
  <si>
    <t>Відділ Державного архітектурно-будівельного контролю Бориспільської міської ради</t>
  </si>
  <si>
    <t>1710160</t>
  </si>
  <si>
    <t>3700000</t>
  </si>
  <si>
    <t>Фінансове управління виконавчого комітету Бориспільської міської ради</t>
  </si>
  <si>
    <t>3710000</t>
  </si>
  <si>
    <t>3710160</t>
  </si>
  <si>
    <t>3718600</t>
  </si>
  <si>
    <t>0170</t>
  </si>
  <si>
    <t>8600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</si>
  <si>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</si>
  <si>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</si>
  <si>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</si>
  <si>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</si>
  <si>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</si>
  <si>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</si>
  <si>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 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</si>
  <si>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</si>
  <si>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</si>
  <si>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</si>
  <si>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 xml:space="preserve"> </t>
  </si>
  <si>
    <t>Секретар міської ради</t>
  </si>
  <si>
    <t>Я.М.Годунок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</si>
  <si>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</si>
  <si>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</si>
  <si>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</si>
  <si>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</si>
  <si>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до рішення Бориспільської міської ради ради</t>
  </si>
  <si>
    <t>від 27.03.2018 №2978-40-VII</t>
  </si>
  <si>
    <t>Додаток №6</t>
  </si>
  <si>
    <t>до рішення Бориспільської міської ради</t>
  </si>
  <si>
    <t>ПЕРЕЛІК ОБ'ЄКТІВ,</t>
  </si>
  <si>
    <r>
      <t xml:space="preserve">ВИДАТКИ НА ЯКІ У </t>
    </r>
    <r>
      <rPr>
        <b/>
        <sz val="16"/>
        <rFont val="Georgia"/>
        <family val="1"/>
        <charset val="204"/>
      </rPr>
      <t>2018</t>
    </r>
    <r>
      <rPr>
        <b/>
        <sz val="14"/>
        <rFont val="Georgia"/>
        <family val="1"/>
        <charset val="204"/>
      </rPr>
      <t xml:space="preserve"> РОЦІ БУДУТЬ ПРОВОДИТИСЯ</t>
    </r>
  </si>
  <si>
    <t xml:space="preserve">ЗА  РАХУНОК КОШТІВ БЮДЖЕТУ РОЗВИТКУ </t>
  </si>
  <si>
    <t>Код прграмної класифікації видатків та кредитування місцевого бюджету</t>
  </si>
  <si>
    <t>Код ТПКВКМБ/ТКВКБМС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</si>
  <si>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</si>
  <si>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 /ТПКВКМБ/ТКВКБМС</t>
  </si>
  <si>
    <t>Назва об'єкту відповідно до проектно-кошторисної документації; тощо</t>
  </si>
  <si>
    <t xml:space="preserve">Загальний обсяг фінансування будівництва </t>
  </si>
  <si>
    <t>Відсоток завершеності будівництва об'єктів на майбутні роки</t>
  </si>
  <si>
    <t>Всього видатків на завершення будівництва об'єктів на майбутні роки</t>
  </si>
  <si>
    <t>Разом видатків на поточний рік</t>
  </si>
  <si>
    <t>Керівництво і управління у відповідній сфері у містах (місті Києві), селищах, селах, об'єднаних територіальних громадах</t>
  </si>
  <si>
    <t>Капітальні видатки</t>
  </si>
  <si>
    <t>0725</t>
  </si>
  <si>
    <t>Інші програми та заходи у сфері охорони здоров'я</t>
  </si>
  <si>
    <t>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</si>
  <si>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Виготовлення проекто-кошторисної документації та капітальний ремонт футбольного поля та тренажерного майданчика в ЗОШ № 3</t>
  </si>
  <si>
    <t>Виготовлення проекто-кошторисної документації та капітальний ремонт футбольного поля та тренажерного майданчика в ЗОШ № 6</t>
  </si>
  <si>
    <t>Виготовлення проекто-кошторисної документації та капітальний ремонт футбольного поля та тренажерного майданчика в ЗОШ № 7</t>
  </si>
  <si>
    <t>Виготовлення проекто-кошторисної документації та капітальний ремонт футбольного поля та тренажерного майданчика в ЗОШ № 8</t>
  </si>
  <si>
    <t>Виготовлення проекто-кошторисної документації та капітальний ремонт футбольного поля в Бориспільському НВК " Гімназія "Перспектива"- ЗОШ І - ІІ ступеня" імені Володимира Мономаха</t>
  </si>
  <si>
    <t>Виготовлення проектно-кошторисної документації, експертиза та капітальний ремонт фасаду НВК "Ліцей "Дизайн-освіта"</t>
  </si>
  <si>
    <t>Виготовлення робочого поекту, експетиза на реконструкцію НВК "Ліцей "Дизайн-освіта"</t>
  </si>
  <si>
    <t>Надання позашкільної освіти позашкільними закладами освіти, заходи їз позашкільної роботи з дітьми</t>
  </si>
  <si>
    <t>Управління соціального захисту населення Бориспільскої міської ради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</si>
  <si>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</si>
  <si>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Виготовлення проекту та експертиза на реконструкцію каналізаційних мереж в РУЗТІ "Наш дім"</t>
  </si>
  <si>
    <t>Забезпечення діяльності музеїв і виставок</t>
  </si>
  <si>
    <t>Виготовлення проектно-кошторисної документації, експертиза на реконструкцію будівлі фондосховища Бориспільського Державного історичного музею</t>
  </si>
  <si>
    <t>Забезпечення діяльності палаців і будинків культури, клубів, центрів дозвілля та інших клубних закладів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</si>
  <si>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</si>
  <si>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Виготовлення проектно-кошторисної документації, експертиза та капітальний ремонт адмінбудівлі стадіону "Колос"</t>
  </si>
  <si>
    <t>Головне управління житлово-комунального господарства виконавчого комітету Бориспільської міської ради</t>
  </si>
  <si>
    <t>Виготовлення проекту та експертиза на капітальний ремонт скверу по вул.Володимира Момота, 46-48</t>
  </si>
  <si>
    <t>Виготовлення проекту та експертиза на капітальний ремонт скверу по вул.Завокзальна, 7-а</t>
  </si>
  <si>
    <t>Виготовлення проекту, експертиза та капітальний ремонт скверу біля будинку по Соцмістечко, 367</t>
  </si>
  <si>
    <t>Капітальний ремонт скверу по провулку Бабкіна, 12</t>
  </si>
  <si>
    <t>Капітальний ремонт скверу по вул. Ватутіна, 73</t>
  </si>
  <si>
    <t>Капітальний ремонт скверу по вул. Соборна</t>
  </si>
  <si>
    <t>Капітальний ремонт скверу по вул. Київський Шлях, 73</t>
  </si>
  <si>
    <t>Виготовлення проекту, експертиза та капітальний ремонт спортивного майданчика по вул. Головатого, 9,11,13</t>
  </si>
  <si>
    <t xml:space="preserve"> Виготовлення проектут, експертиза на будівництво інформаційно-телекомунікаційної автоматизованої системи міста Бориспіль «Інтегрована система відеоспостереження та відеоналітики «Безпечне місто Бориспіль"</t>
  </si>
  <si>
    <t>Виготовлення проектута експертиза на капітальний ремонт доріг та тротуарів</t>
  </si>
  <si>
    <t>Виготовлення проекту, експертиза  та капітальний ремонт дороги по вул. Яцютівка</t>
  </si>
  <si>
    <t>Капітальний ремонт дороги по вул. Пантелеймона Куліша</t>
  </si>
  <si>
    <t>Капітальний ремонт дороги по вул. Володимира Момота</t>
  </si>
  <si>
    <t>Капітальний ремонт дороги по вул. Залізнична</t>
  </si>
  <si>
    <t>Капітальний ремонт дороги по вул. Глибоцька</t>
  </si>
  <si>
    <t>Капітальний ремонт дороги по вул. Бежівка (від вул. Коцюбинського до буд. №128)</t>
  </si>
  <si>
    <t>Капітальний ремонт дороги по вул. Київський Шлях (перехрестя з вул. Броварська)</t>
  </si>
  <si>
    <t>Капітальний ремонт дороги по вул. Годоватого (від №20 до вул. Богдана Хмельницького)</t>
  </si>
  <si>
    <t>Капітальний ремонт дороги по вул. Максима Березовського</t>
  </si>
  <si>
    <t>Капітальний ремонт дороги по вул. Ватутіна</t>
  </si>
  <si>
    <t>Капітальний ремонт дороги по вул. Олени Пчілки</t>
  </si>
  <si>
    <t>Капітальний ремонтдороги по вул. Гришинська</t>
  </si>
  <si>
    <t>Виготовлення проекту, експертиза та капітальний ремонт тротуару по вул. Глибоцька від вул. Київський Шлях до №4</t>
  </si>
  <si>
    <t>Виготовлення проекту, експертиза, капітальний ремонт тротуару та майданчика для стоянки автомобілів по вул. Яцютівка</t>
  </si>
  <si>
    <t>Капітальний ремонт тротуару по вул. Великопромінська</t>
  </si>
  <si>
    <t xml:space="preserve">Капітальний ремонт тротуару по вул. Франка </t>
  </si>
  <si>
    <t>Капітальний ремонт тротуару по вул. Сергія Камінського</t>
  </si>
  <si>
    <t>Капітальний ремонт тротуару по вул. Тургенєва</t>
  </si>
  <si>
    <t>Капітальний ремонт тротуару по вул. Привокзальна</t>
  </si>
  <si>
    <t>Капітальний ремонт тротуару по вул. Коцюбинського</t>
  </si>
  <si>
    <t>Капітальний ремонт тротуару по вул. Київський Шлях від вул. Глибоцька до вул. Покровська</t>
  </si>
  <si>
    <t>Внески до статутного капіталу суб'єктів господарювання</t>
  </si>
  <si>
    <t>Реконструкція водозабірного вузла №2 з улаштуванням станції знезалізнення та резервуару чистої води по вул. Соборна, 3а</t>
  </si>
  <si>
    <t>Виготовлення проекту, експертиза на будівництво теплових мереж в мікрорайоні УМБ-17</t>
  </si>
  <si>
    <t>Виготовлення проекту, експертиза на реконструкцію теплових мереж від котельні по вул. Київський Шлях, 39-б від ТК -24 до ТК-13</t>
  </si>
  <si>
    <t>Виготовлення пректно-кошторисної документації та експертиза на капітальний ремонт ДНЗ (ясла-садок) "Росинка"</t>
  </si>
  <si>
    <t>Виготовлення пректно-кошторисної документації та експертиза на капітальний ремонт ДНЗ (ясла-садок) "Берегиня"</t>
  </si>
  <si>
    <t>Виготовлення пректно-кошторисної документації та експертиза на капітальний ремонт ДНЗ (ясла-садок) "Журавонька"</t>
  </si>
  <si>
    <t>Виготовлення пректно-кошторисної документації та експертиза на капітальний ремонт ДНЗ (ясла-садок) "Світлячок"</t>
  </si>
  <si>
    <t>Коригування пректно-кошторисної документації, експертиза та капітальний ремонт ДНЗ (ясла-садок) "Теремок"</t>
  </si>
  <si>
    <t>Капітальний ремонт фасаду ДНЗ (ясла-садок) "Сонечко"</t>
  </si>
  <si>
    <t>0920</t>
  </si>
  <si>
    <t>Капітальний ремонт покрівлі ЗОШ І-ІІІ ступеня №1</t>
  </si>
  <si>
    <t>Виготовлення проектно-кошторисної документації та експертиза на капітальний ремонт ЗОШ І-ІІІ ступеня №3</t>
  </si>
  <si>
    <t>0922</t>
  </si>
  <si>
    <t>Виготовлення проектно-кошторисної документації та експертиза на капітальний ремонт ЗОШ І-ІІІ ступеня №6</t>
  </si>
  <si>
    <t>0923</t>
  </si>
  <si>
    <t>Капітальний ремонт фасаду ЗОШ І-ІІІ ступеня №6</t>
  </si>
  <si>
    <t>0924</t>
  </si>
  <si>
    <t>Виготовлення проектно-кошторисної документації та експертиза на капітальний ремонт спортивної зали в ЗОШ І-ІІІ ступеня №6</t>
  </si>
  <si>
    <t>0925</t>
  </si>
  <si>
    <t>Виготовлення проектно-кошторисної документації та експертиза на капітальний ремонт НВК " Гімназія "Перспектива"- ЗОШ І - ІІ ступеня" імені Володимира Мономаха</t>
  </si>
  <si>
    <t>0926</t>
  </si>
  <si>
    <t>Виготовлення проектно-кошторисної документації та експертиза на капітальний ремонт спортивної зали в НВК " Гімназія "Перспектива"- ЗОШ І - ІІ ступеня" імені Володимира Мономаха</t>
  </si>
  <si>
    <t>Будівництво об'єктів житлово-комунального господарства</t>
  </si>
  <si>
    <t>Проектні роботи по реконструкції котельні по вул. Скіфська,23а з забезпеченням диспетчирського управління котельні</t>
  </si>
  <si>
    <t xml:space="preserve">Корегування проектно-кошторисної документації та будівництво ЗОШ І - ІІІ ступенів по вул.Робоча - Банківська </t>
  </si>
  <si>
    <t xml:space="preserve">Будівництво та авторський нагляд за будівництвом індивідуальної котельні в ЗОШ І - ІІІ ступенів по вул.Робоча - Банківська </t>
  </si>
  <si>
    <t>0444</t>
  </si>
  <si>
    <t>Виготовлення робочого проекту, експертиза та реконструкція НВК "Спеціалізована школа І-ІІІ ступенів - загальноосвітня школа І-ІІІ ступенів" імені К.Могилка</t>
  </si>
  <si>
    <t>Електропостачання дошкільного навчального закладу по вул. Привокзальна, 14а</t>
  </si>
  <si>
    <t>Будівництво дошкільного навчального закладу по вул. Момота</t>
  </si>
  <si>
    <t>Виготовлення пректно-кошторисної документації та експертиза на реконструкцію нежитлових приміщень під медичну амбулаторію по вул. Лютнева, 12</t>
  </si>
  <si>
    <t>Виготовлення проектно-кошторисної документації та експертиза на реконструкцію приміщення  під центр дозвілля з універсальним концертно-танцювальним залом та виставковими приміщеннями</t>
  </si>
  <si>
    <t>Виготовленнч проектно-кошторисної документації та експертиза та будівництво філіалу Бориспільського державного історичного музею "Древній Бориспіль"</t>
  </si>
  <si>
    <t>Виготовлення проектно-кошторисної документації та експертиза на капітальний ремонт вуличного освітлення</t>
  </si>
  <si>
    <t>Реконструкція залізничного переїзду по вул. Київський Шлях</t>
  </si>
  <si>
    <t>Управління містобудування та архітектури Бориспільської міської ради</t>
  </si>
  <si>
    <t>Розроблення схем планування та забудови території (містобудівної документації)</t>
  </si>
  <si>
    <t>Проект внесення змін до плану зонування території міста Бориспіль</t>
  </si>
  <si>
    <t>Фінансове управління виконавчого комітету Бориспільсокї міської ради</t>
  </si>
  <si>
    <t>Разом</t>
  </si>
  <si>
    <t>від 27.03.2018 № 2978-40- VIІ</t>
  </si>
</sst>
</file>

<file path=xl/styles.xml><?xml version="1.0" encoding="utf-8"?>
<styleSheet xmlns="http://schemas.openxmlformats.org/spreadsheetml/2006/main">
  <fonts count="3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Georgia"/>
      <family val="1"/>
      <charset val="204"/>
    </font>
    <font>
      <b/>
      <sz val="16"/>
      <name val="Georgia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0"/>
      <name val="Times New Roman Cyr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/>
    <xf numFmtId="0" fontId="4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20" fillId="9" borderId="7" applyNumberFormat="0" applyAlignment="0" applyProtection="0"/>
    <xf numFmtId="0" fontId="21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>
      <alignment vertical="top"/>
    </xf>
    <xf numFmtId="0" fontId="25" fillId="0" borderId="8" applyNumberFormat="0" applyFill="0" applyAlignment="0" applyProtection="0"/>
    <xf numFmtId="0" fontId="26" fillId="17" borderId="9" applyNumberFormat="0" applyAlignment="0" applyProtection="0"/>
    <xf numFmtId="0" fontId="27" fillId="0" borderId="0" applyNumberFormat="0" applyFill="0" applyBorder="0" applyAlignment="0" applyProtection="0"/>
    <xf numFmtId="0" fontId="28" fillId="18" borderId="7" applyNumberFormat="0" applyAlignment="0" applyProtection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17" fillId="0" borderId="0"/>
    <xf numFmtId="0" fontId="30" fillId="0" borderId="0"/>
    <xf numFmtId="0" fontId="31" fillId="0" borderId="0"/>
    <xf numFmtId="0" fontId="11" fillId="0" borderId="0"/>
    <xf numFmtId="0" fontId="32" fillId="0" borderId="10" applyNumberFormat="0" applyFill="0" applyAlignment="0" applyProtection="0"/>
    <xf numFmtId="0" fontId="33" fillId="19" borderId="0" applyNumberFormat="0" applyBorder="0" applyAlignment="0" applyProtection="0"/>
    <xf numFmtId="0" fontId="11" fillId="6" borderId="11" applyNumberFormat="0" applyFont="0" applyAlignment="0" applyProtection="0"/>
    <xf numFmtId="0" fontId="34" fillId="18" borderId="12" applyNumberFormat="0" applyAlignment="0" applyProtection="0"/>
    <xf numFmtId="0" fontId="35" fillId="9" borderId="0" applyNumberFormat="0" applyBorder="0" applyAlignment="0" applyProtection="0"/>
    <xf numFmtId="0" fontId="36" fillId="0" borderId="0"/>
    <xf numFmtId="0" fontId="25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1"/>
    <xf numFmtId="0" fontId="5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4" fillId="0" borderId="0" xfId="1" applyAlignment="1">
      <alignment horizontal="right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3" xfId="1" applyFont="1" applyBorder="1" applyAlignment="1">
      <alignment horizontal="center"/>
    </xf>
    <xf numFmtId="0" fontId="4" fillId="0" borderId="0" xfId="1" applyFont="1"/>
    <xf numFmtId="49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4" fontId="12" fillId="0" borderId="1" xfId="1" applyNumberFormat="1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2" fontId="13" fillId="0" borderId="1" xfId="0" quotePrefix="1" applyNumberFormat="1" applyFont="1" applyBorder="1" applyAlignment="1">
      <alignment horizontal="center" vertical="center" wrapText="1"/>
    </xf>
    <xf numFmtId="2" fontId="14" fillId="0" borderId="1" xfId="0" quotePrefix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4" fontId="12" fillId="0" borderId="1" xfId="1" applyNumberFormat="1" applyFont="1" applyBorder="1" applyAlignment="1">
      <alignment horizontal="center" vertical="center"/>
    </xf>
    <xf numFmtId="0" fontId="15" fillId="0" borderId="0" xfId="1" applyFont="1"/>
    <xf numFmtId="0" fontId="12" fillId="0" borderId="1" xfId="1" applyFont="1" applyFill="1" applyBorder="1" applyAlignment="1">
      <alignment horizontal="center" vertical="center"/>
    </xf>
    <xf numFmtId="0" fontId="16" fillId="0" borderId="1" xfId="1" applyFont="1" applyBorder="1" applyAlignment="1"/>
    <xf numFmtId="0" fontId="6" fillId="0" borderId="1" xfId="1" applyFont="1" applyFill="1" applyBorder="1" applyAlignment="1">
      <alignment horizontal="center"/>
    </xf>
    <xf numFmtId="4" fontId="12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49" fontId="4" fillId="0" borderId="0" xfId="1" applyNumberFormat="1" applyFont="1"/>
    <xf numFmtId="0" fontId="11" fillId="3" borderId="1" xfId="1" applyFont="1" applyFill="1" applyBorder="1"/>
    <xf numFmtId="0" fontId="11" fillId="3" borderId="6" xfId="1" applyFont="1" applyFill="1" applyBorder="1"/>
    <xf numFmtId="4" fontId="12" fillId="3" borderId="1" xfId="1" applyNumberFormat="1" applyFont="1" applyFill="1" applyBorder="1" applyAlignment="1">
      <alignment horizontal="center"/>
    </xf>
    <xf numFmtId="0" fontId="12" fillId="0" borderId="0" xfId="1" applyFont="1"/>
    <xf numFmtId="0" fontId="6" fillId="0" borderId="0" xfId="1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wrapText="1"/>
    </xf>
    <xf numFmtId="0" fontId="10" fillId="0" borderId="3" xfId="1" applyFont="1" applyBorder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/>
    </xf>
  </cellXfs>
  <cellStyles count="76">
    <cellStyle name="20% – Акцентування1" xfId="2"/>
    <cellStyle name="20% – Акцентування2" xfId="3"/>
    <cellStyle name="20% – Акцентування3" xfId="4"/>
    <cellStyle name="20% – Акцентування4" xfId="5"/>
    <cellStyle name="20% – Акцентування5" xfId="6"/>
    <cellStyle name="20% – Акцентування6" xfId="7"/>
    <cellStyle name="40% – Акцентування1" xfId="8"/>
    <cellStyle name="40% – Акцентування2" xfId="9"/>
    <cellStyle name="40% – Акцентування3" xfId="10"/>
    <cellStyle name="40% – Акцентування4" xfId="11"/>
    <cellStyle name="40% – Акцентування5" xfId="12"/>
    <cellStyle name="40% – Акцентування6" xfId="13"/>
    <cellStyle name="60% – Акцентування1" xfId="14"/>
    <cellStyle name="60% – Акцентування2" xfId="15"/>
    <cellStyle name="60% – Акцентування3" xfId="16"/>
    <cellStyle name="60% – Акцентування4" xfId="17"/>
    <cellStyle name="60% – Акцентування5" xfId="18"/>
    <cellStyle name="60% – Акцентування6" xfId="19"/>
    <cellStyle name="Normal_meresha_07" xfId="20"/>
    <cellStyle name="Акцентування1" xfId="21"/>
    <cellStyle name="Акцентування2" xfId="22"/>
    <cellStyle name="Акцентування3" xfId="23"/>
    <cellStyle name="Акцентування4" xfId="24"/>
    <cellStyle name="Акцентування5" xfId="25"/>
    <cellStyle name="Акцентування6" xfId="26"/>
    <cellStyle name="Ввід" xfId="27"/>
    <cellStyle name="Добр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 2" xfId="40"/>
    <cellStyle name="Звичайний 2_расчетт" xfId="41"/>
    <cellStyle name="Звичайний 20" xfId="42"/>
    <cellStyle name="Звичайний 3" xfId="43"/>
    <cellStyle name="Звичайний 4" xfId="44"/>
    <cellStyle name="Звичайний 5" xfId="45"/>
    <cellStyle name="Звичайний 6" xfId="46"/>
    <cellStyle name="Звичайний 7" xfId="47"/>
    <cellStyle name="Звичайний 8" xfId="48"/>
    <cellStyle name="Звичайний 9" xfId="49"/>
    <cellStyle name="Звичайний_Додаток _ 3 зм_ни 4575" xfId="50"/>
    <cellStyle name="Зв'язана клітинка" xfId="51"/>
    <cellStyle name="Контрольна клітинка" xfId="52"/>
    <cellStyle name="Назва" xfId="53"/>
    <cellStyle name="Обчислення" xfId="54"/>
    <cellStyle name="Обычный" xfId="0" builtinId="0"/>
    <cellStyle name="Обычный 2" xfId="55"/>
    <cellStyle name="Обычный 2 2" xfId="56"/>
    <cellStyle name="Обычный 2 2 2" xfId="57"/>
    <cellStyle name="Обычный 3" xfId="1"/>
    <cellStyle name="Обычный 3 2" xfId="58"/>
    <cellStyle name="Обычный 3 3" xfId="59"/>
    <cellStyle name="Обычный 3 3 2" xfId="60"/>
    <cellStyle name="Обычный 3 3 2 2" xfId="61"/>
    <cellStyle name="Обычный 3 3 2 3" xfId="62"/>
    <cellStyle name="Обычный 3 3 3" xfId="63"/>
    <cellStyle name="Обычный 4" xfId="64"/>
    <cellStyle name="Обычный 5" xfId="65"/>
    <cellStyle name="Обычный 6" xfId="66"/>
    <cellStyle name="Обычный 6 2" xfId="67"/>
    <cellStyle name="Підсумок" xfId="68"/>
    <cellStyle name="Поганий" xfId="69"/>
    <cellStyle name="Примітка" xfId="70"/>
    <cellStyle name="Результат" xfId="71"/>
    <cellStyle name="Середній" xfId="72"/>
    <cellStyle name="Стиль 1" xfId="73"/>
    <cellStyle name="Текст попередження" xfId="74"/>
    <cellStyle name="Текст пояснення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9"/>
  <sheetViews>
    <sheetView topLeftCell="E145" workbookViewId="0">
      <selection activeCell="J172" sqref="J172"/>
    </sheetView>
  </sheetViews>
  <sheetFormatPr defaultRowHeight="12.75"/>
  <cols>
    <col min="1" max="3" width="12" customWidth="1"/>
    <col min="4" max="4" width="40.7109375" customWidth="1"/>
    <col min="5" max="5" width="13.5703125" customWidth="1"/>
    <col min="6" max="6" width="13.7109375" customWidth="1"/>
    <col min="7" max="7" width="14.140625" customWidth="1"/>
    <col min="8" max="9" width="11.5703125" customWidth="1"/>
    <col min="10" max="10" width="14.85546875" customWidth="1"/>
    <col min="11" max="13" width="11.5703125" customWidth="1"/>
    <col min="14" max="14" width="14.85546875" customWidth="1"/>
    <col min="15" max="15" width="13.42578125" customWidth="1"/>
    <col min="16" max="16" width="13" customWidth="1"/>
  </cols>
  <sheetData>
    <row r="1" spans="1:16">
      <c r="A1" t="s">
        <v>0</v>
      </c>
      <c r="M1" s="21"/>
      <c r="N1" s="21"/>
      <c r="O1" s="21"/>
      <c r="P1" s="21" t="s">
        <v>1</v>
      </c>
    </row>
    <row r="2" spans="1:16">
      <c r="M2" s="73" t="s">
        <v>405</v>
      </c>
      <c r="N2" s="73"/>
      <c r="O2" s="73"/>
      <c r="P2" s="73"/>
    </row>
    <row r="3" spans="1:16">
      <c r="M3" s="73" t="s">
        <v>406</v>
      </c>
      <c r="N3" s="73"/>
      <c r="O3" s="73"/>
      <c r="P3" s="73"/>
    </row>
    <row r="5" spans="1:16">
      <c r="A5" s="74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>
      <c r="A6" s="74" t="s">
        <v>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>
      <c r="P7" s="1" t="s">
        <v>4</v>
      </c>
    </row>
    <row r="8" spans="1:16">
      <c r="A8" s="76" t="s">
        <v>5</v>
      </c>
      <c r="B8" s="76" t="s">
        <v>6</v>
      </c>
      <c r="C8" s="76" t="s">
        <v>7</v>
      </c>
      <c r="D8" s="71" t="s">
        <v>8</v>
      </c>
      <c r="E8" s="71" t="s">
        <v>9</v>
      </c>
      <c r="F8" s="71"/>
      <c r="G8" s="71"/>
      <c r="H8" s="71"/>
      <c r="I8" s="71"/>
      <c r="J8" s="71" t="s">
        <v>16</v>
      </c>
      <c r="K8" s="71"/>
      <c r="L8" s="71"/>
      <c r="M8" s="71"/>
      <c r="N8" s="71"/>
      <c r="O8" s="71"/>
      <c r="P8" s="72" t="s">
        <v>18</v>
      </c>
    </row>
    <row r="9" spans="1:16">
      <c r="A9" s="71"/>
      <c r="B9" s="71"/>
      <c r="C9" s="71"/>
      <c r="D9" s="71"/>
      <c r="E9" s="72" t="s">
        <v>10</v>
      </c>
      <c r="F9" s="71" t="s">
        <v>11</v>
      </c>
      <c r="G9" s="71" t="s">
        <v>12</v>
      </c>
      <c r="H9" s="71"/>
      <c r="I9" s="71" t="s">
        <v>15</v>
      </c>
      <c r="J9" s="72" t="s">
        <v>10</v>
      </c>
      <c r="K9" s="71" t="s">
        <v>11</v>
      </c>
      <c r="L9" s="71" t="s">
        <v>12</v>
      </c>
      <c r="M9" s="71"/>
      <c r="N9" s="71" t="s">
        <v>15</v>
      </c>
      <c r="O9" s="4" t="s">
        <v>12</v>
      </c>
      <c r="P9" s="71"/>
    </row>
    <row r="10" spans="1:16">
      <c r="A10" s="71"/>
      <c r="B10" s="71"/>
      <c r="C10" s="71"/>
      <c r="D10" s="71"/>
      <c r="E10" s="71"/>
      <c r="F10" s="71"/>
      <c r="G10" s="71" t="s">
        <v>13</v>
      </c>
      <c r="H10" s="71" t="s">
        <v>14</v>
      </c>
      <c r="I10" s="71"/>
      <c r="J10" s="71"/>
      <c r="K10" s="71"/>
      <c r="L10" s="71" t="s">
        <v>13</v>
      </c>
      <c r="M10" s="71" t="s">
        <v>14</v>
      </c>
      <c r="N10" s="71"/>
      <c r="O10" s="71" t="s">
        <v>17</v>
      </c>
      <c r="P10" s="71"/>
    </row>
    <row r="11" spans="1:16" ht="44.2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>
      <c r="A13" s="6" t="s">
        <v>19</v>
      </c>
      <c r="B13" s="7"/>
      <c r="C13" s="8"/>
      <c r="D13" s="9" t="s">
        <v>20</v>
      </c>
      <c r="E13" s="10">
        <v>23229576</v>
      </c>
      <c r="F13" s="11">
        <v>23229576</v>
      </c>
      <c r="G13" s="11">
        <v>12927000</v>
      </c>
      <c r="H13" s="11">
        <v>970600</v>
      </c>
      <c r="I13" s="11">
        <v>0</v>
      </c>
      <c r="J13" s="10">
        <v>8913682.3599999994</v>
      </c>
      <c r="K13" s="11">
        <v>58182.36</v>
      </c>
      <c r="L13" s="11">
        <v>0</v>
      </c>
      <c r="M13" s="11">
        <v>0</v>
      </c>
      <c r="N13" s="11">
        <v>8855500</v>
      </c>
      <c r="O13" s="11">
        <v>8855500</v>
      </c>
      <c r="P13" s="10">
        <f t="shared" ref="P13:P44" si="0">E13+J13</f>
        <v>32143258.359999999</v>
      </c>
    </row>
    <row r="14" spans="1:16">
      <c r="A14" s="6" t="s">
        <v>21</v>
      </c>
      <c r="B14" s="7"/>
      <c r="C14" s="8"/>
      <c r="D14" s="9" t="s">
        <v>20</v>
      </c>
      <c r="E14" s="10">
        <v>23229576</v>
      </c>
      <c r="F14" s="11">
        <v>23229576</v>
      </c>
      <c r="G14" s="11">
        <v>12927000</v>
      </c>
      <c r="H14" s="11">
        <v>970600</v>
      </c>
      <c r="I14" s="11">
        <v>0</v>
      </c>
      <c r="J14" s="10">
        <v>8913682.3599999994</v>
      </c>
      <c r="K14" s="11">
        <v>58182.36</v>
      </c>
      <c r="L14" s="11">
        <v>0</v>
      </c>
      <c r="M14" s="11">
        <v>0</v>
      </c>
      <c r="N14" s="11">
        <v>8855500</v>
      </c>
      <c r="O14" s="11">
        <v>8855500</v>
      </c>
      <c r="P14" s="10">
        <f t="shared" si="0"/>
        <v>32143258.359999999</v>
      </c>
    </row>
    <row r="15" spans="1:16" ht="38.25">
      <c r="A15" s="6" t="s">
        <v>22</v>
      </c>
      <c r="B15" s="6" t="s">
        <v>24</v>
      </c>
      <c r="C15" s="12" t="s">
        <v>23</v>
      </c>
      <c r="D15" s="9" t="s">
        <v>25</v>
      </c>
      <c r="E15" s="10">
        <v>18502628</v>
      </c>
      <c r="F15" s="11">
        <v>18502628</v>
      </c>
      <c r="G15" s="11">
        <v>12927000</v>
      </c>
      <c r="H15" s="11">
        <v>970600</v>
      </c>
      <c r="I15" s="11">
        <v>0</v>
      </c>
      <c r="J15" s="10">
        <v>215500</v>
      </c>
      <c r="K15" s="11">
        <v>0</v>
      </c>
      <c r="L15" s="11">
        <v>0</v>
      </c>
      <c r="M15" s="11">
        <v>0</v>
      </c>
      <c r="N15" s="11">
        <v>215500</v>
      </c>
      <c r="O15" s="11">
        <v>215500</v>
      </c>
      <c r="P15" s="10">
        <f t="shared" si="0"/>
        <v>18718128</v>
      </c>
    </row>
    <row r="16" spans="1:16">
      <c r="A16" s="6" t="s">
        <v>26</v>
      </c>
      <c r="B16" s="6" t="s">
        <v>28</v>
      </c>
      <c r="C16" s="12" t="s">
        <v>27</v>
      </c>
      <c r="D16" s="9" t="s">
        <v>29</v>
      </c>
      <c r="E16" s="10">
        <v>1259998</v>
      </c>
      <c r="F16" s="11">
        <v>1259998</v>
      </c>
      <c r="G16" s="11">
        <v>0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1259998</v>
      </c>
    </row>
    <row r="17" spans="1:16">
      <c r="A17" s="6" t="s">
        <v>30</v>
      </c>
      <c r="B17" s="6" t="s">
        <v>31</v>
      </c>
      <c r="C17" s="8"/>
      <c r="D17" s="9" t="s">
        <v>32</v>
      </c>
      <c r="E17" s="10">
        <v>2927100</v>
      </c>
      <c r="F17" s="11">
        <v>2927100</v>
      </c>
      <c r="G17" s="11">
        <v>0</v>
      </c>
      <c r="H17" s="11">
        <v>0</v>
      </c>
      <c r="I17" s="11">
        <v>0</v>
      </c>
      <c r="J17" s="10">
        <v>1300000</v>
      </c>
      <c r="K17" s="11">
        <v>0</v>
      </c>
      <c r="L17" s="11">
        <v>0</v>
      </c>
      <c r="M17" s="11">
        <v>0</v>
      </c>
      <c r="N17" s="11">
        <v>1300000</v>
      </c>
      <c r="O17" s="11">
        <v>1300000</v>
      </c>
      <c r="P17" s="10">
        <f t="shared" si="0"/>
        <v>4227100</v>
      </c>
    </row>
    <row r="18" spans="1:16" ht="38.25">
      <c r="A18" s="13" t="s">
        <v>33</v>
      </c>
      <c r="B18" s="13" t="s">
        <v>35</v>
      </c>
      <c r="C18" s="14" t="s">
        <v>34</v>
      </c>
      <c r="D18" s="15" t="s">
        <v>36</v>
      </c>
      <c r="E18" s="16">
        <v>2927100</v>
      </c>
      <c r="F18" s="17">
        <v>2927100</v>
      </c>
      <c r="G18" s="17">
        <v>0</v>
      </c>
      <c r="H18" s="17">
        <v>0</v>
      </c>
      <c r="I18" s="17">
        <v>0</v>
      </c>
      <c r="J18" s="16">
        <v>1300000</v>
      </c>
      <c r="K18" s="17">
        <v>0</v>
      </c>
      <c r="L18" s="17">
        <v>0</v>
      </c>
      <c r="M18" s="17">
        <v>0</v>
      </c>
      <c r="N18" s="17">
        <v>1300000</v>
      </c>
      <c r="O18" s="17">
        <v>1300000</v>
      </c>
      <c r="P18" s="16">
        <f t="shared" si="0"/>
        <v>4227100</v>
      </c>
    </row>
    <row r="19" spans="1:16" ht="25.5">
      <c r="A19" s="6" t="s">
        <v>37</v>
      </c>
      <c r="B19" s="6" t="s">
        <v>38</v>
      </c>
      <c r="C19" s="8"/>
      <c r="D19" s="9" t="s">
        <v>39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  <c r="J19" s="10">
        <v>6000000</v>
      </c>
      <c r="K19" s="11">
        <v>0</v>
      </c>
      <c r="L19" s="11">
        <v>0</v>
      </c>
      <c r="M19" s="11">
        <v>0</v>
      </c>
      <c r="N19" s="11">
        <v>6000000</v>
      </c>
      <c r="O19" s="11">
        <v>6000000</v>
      </c>
      <c r="P19" s="10">
        <f t="shared" si="0"/>
        <v>6000000</v>
      </c>
    </row>
    <row r="20" spans="1:16" ht="25.5">
      <c r="A20" s="13" t="s">
        <v>40</v>
      </c>
      <c r="B20" s="13" t="s">
        <v>42</v>
      </c>
      <c r="C20" s="14" t="s">
        <v>41</v>
      </c>
      <c r="D20" s="15" t="s">
        <v>43</v>
      </c>
      <c r="E20" s="16">
        <v>0</v>
      </c>
      <c r="F20" s="17">
        <v>0</v>
      </c>
      <c r="G20" s="17">
        <v>0</v>
      </c>
      <c r="H20" s="17">
        <v>0</v>
      </c>
      <c r="I20" s="17">
        <v>0</v>
      </c>
      <c r="J20" s="16">
        <v>6000000</v>
      </c>
      <c r="K20" s="17">
        <v>0</v>
      </c>
      <c r="L20" s="17">
        <v>0</v>
      </c>
      <c r="M20" s="17">
        <v>0</v>
      </c>
      <c r="N20" s="17">
        <v>6000000</v>
      </c>
      <c r="O20" s="17">
        <v>6000000</v>
      </c>
      <c r="P20" s="16">
        <f t="shared" si="0"/>
        <v>6000000</v>
      </c>
    </row>
    <row r="21" spans="1:16">
      <c r="A21" s="6" t="s">
        <v>44</v>
      </c>
      <c r="B21" s="6" t="s">
        <v>45</v>
      </c>
      <c r="C21" s="8"/>
      <c r="D21" s="9" t="s">
        <v>46</v>
      </c>
      <c r="E21" s="10">
        <v>0</v>
      </c>
      <c r="F21" s="11">
        <v>0</v>
      </c>
      <c r="G21" s="11">
        <v>0</v>
      </c>
      <c r="H21" s="11">
        <v>0</v>
      </c>
      <c r="I21" s="11">
        <v>0</v>
      </c>
      <c r="J21" s="10">
        <v>18182.36</v>
      </c>
      <c r="K21" s="11">
        <v>18182.36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18182.36</v>
      </c>
    </row>
    <row r="22" spans="1:16" ht="89.25">
      <c r="A22" s="13" t="s">
        <v>47</v>
      </c>
      <c r="B22" s="13" t="s">
        <v>49</v>
      </c>
      <c r="C22" s="14" t="s">
        <v>48</v>
      </c>
      <c r="D22" s="15" t="s">
        <v>50</v>
      </c>
      <c r="E22" s="16">
        <v>0</v>
      </c>
      <c r="F22" s="17">
        <v>0</v>
      </c>
      <c r="G22" s="17">
        <v>0</v>
      </c>
      <c r="H22" s="17">
        <v>0</v>
      </c>
      <c r="I22" s="17">
        <v>0</v>
      </c>
      <c r="J22" s="16">
        <v>18182.36</v>
      </c>
      <c r="K22" s="17">
        <v>18182.36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18182.36</v>
      </c>
    </row>
    <row r="23" spans="1:16" ht="38.25">
      <c r="A23" s="6" t="s">
        <v>51</v>
      </c>
      <c r="B23" s="6" t="s">
        <v>53</v>
      </c>
      <c r="C23" s="12" t="s">
        <v>52</v>
      </c>
      <c r="D23" s="9" t="s">
        <v>54</v>
      </c>
      <c r="E23" s="10">
        <v>109450</v>
      </c>
      <c r="F23" s="11">
        <v>109450</v>
      </c>
      <c r="G23" s="11">
        <v>0</v>
      </c>
      <c r="H23" s="11">
        <v>0</v>
      </c>
      <c r="I23" s="11">
        <v>0</v>
      </c>
      <c r="J23" s="10">
        <v>940000</v>
      </c>
      <c r="K23" s="11">
        <v>0</v>
      </c>
      <c r="L23" s="11">
        <v>0</v>
      </c>
      <c r="M23" s="11">
        <v>0</v>
      </c>
      <c r="N23" s="11">
        <v>940000</v>
      </c>
      <c r="O23" s="11">
        <v>940000</v>
      </c>
      <c r="P23" s="10">
        <f t="shared" si="0"/>
        <v>1049450</v>
      </c>
    </row>
    <row r="24" spans="1:16" ht="25.5">
      <c r="A24" s="6" t="s">
        <v>55</v>
      </c>
      <c r="B24" s="6" t="s">
        <v>57</v>
      </c>
      <c r="C24" s="12" t="s">
        <v>56</v>
      </c>
      <c r="D24" s="9" t="s">
        <v>58</v>
      </c>
      <c r="E24" s="10">
        <v>30000</v>
      </c>
      <c r="F24" s="11">
        <v>30000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30000</v>
      </c>
    </row>
    <row r="25" spans="1:16">
      <c r="A25" s="6" t="s">
        <v>59</v>
      </c>
      <c r="B25" s="6" t="s">
        <v>60</v>
      </c>
      <c r="C25" s="12" t="s">
        <v>56</v>
      </c>
      <c r="D25" s="9" t="s">
        <v>61</v>
      </c>
      <c r="E25" s="10">
        <v>202500</v>
      </c>
      <c r="F25" s="11">
        <v>202500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202500</v>
      </c>
    </row>
    <row r="26" spans="1:16" ht="25.5">
      <c r="A26" s="6" t="s">
        <v>62</v>
      </c>
      <c r="B26" s="6" t="s">
        <v>64</v>
      </c>
      <c r="C26" s="12" t="s">
        <v>63</v>
      </c>
      <c r="D26" s="9" t="s">
        <v>65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40000</v>
      </c>
      <c r="K26" s="11">
        <v>40000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40000</v>
      </c>
    </row>
    <row r="27" spans="1:16">
      <c r="A27" s="6" t="s">
        <v>66</v>
      </c>
      <c r="B27" s="6" t="s">
        <v>68</v>
      </c>
      <c r="C27" s="12" t="s">
        <v>67</v>
      </c>
      <c r="D27" s="9" t="s">
        <v>69</v>
      </c>
      <c r="E27" s="10">
        <v>197900</v>
      </c>
      <c r="F27" s="11">
        <v>197900</v>
      </c>
      <c r="G27" s="11">
        <v>0</v>
      </c>
      <c r="H27" s="11">
        <v>0</v>
      </c>
      <c r="I27" s="11">
        <v>0</v>
      </c>
      <c r="J27" s="10">
        <v>400000</v>
      </c>
      <c r="K27" s="11">
        <v>0</v>
      </c>
      <c r="L27" s="11">
        <v>0</v>
      </c>
      <c r="M27" s="11">
        <v>0</v>
      </c>
      <c r="N27" s="11">
        <v>400000</v>
      </c>
      <c r="O27" s="11">
        <v>400000</v>
      </c>
      <c r="P27" s="10">
        <f t="shared" si="0"/>
        <v>597900</v>
      </c>
    </row>
    <row r="28" spans="1:16" ht="25.5">
      <c r="A28" s="6" t="s">
        <v>70</v>
      </c>
      <c r="B28" s="7"/>
      <c r="C28" s="8"/>
      <c r="D28" s="9" t="s">
        <v>71</v>
      </c>
      <c r="E28" s="10">
        <v>191394889</v>
      </c>
      <c r="F28" s="11">
        <v>191394889</v>
      </c>
      <c r="G28" s="11">
        <v>123268200</v>
      </c>
      <c r="H28" s="11">
        <v>20695700</v>
      </c>
      <c r="I28" s="11">
        <v>0</v>
      </c>
      <c r="J28" s="10">
        <v>26361446</v>
      </c>
      <c r="K28" s="11">
        <v>13311000</v>
      </c>
      <c r="L28" s="11">
        <v>2014500</v>
      </c>
      <c r="M28" s="11">
        <v>555800</v>
      </c>
      <c r="N28" s="11">
        <v>13050446</v>
      </c>
      <c r="O28" s="11">
        <v>12883746</v>
      </c>
      <c r="P28" s="10">
        <f t="shared" si="0"/>
        <v>217756335</v>
      </c>
    </row>
    <row r="29" spans="1:16" ht="25.5">
      <c r="A29" s="6" t="s">
        <v>72</v>
      </c>
      <c r="B29" s="7"/>
      <c r="C29" s="8"/>
      <c r="D29" s="9" t="s">
        <v>71</v>
      </c>
      <c r="E29" s="10">
        <v>191394889</v>
      </c>
      <c r="F29" s="11">
        <v>191394889</v>
      </c>
      <c r="G29" s="11">
        <v>123268200</v>
      </c>
      <c r="H29" s="11">
        <v>20695700</v>
      </c>
      <c r="I29" s="11">
        <v>0</v>
      </c>
      <c r="J29" s="10">
        <v>26361446</v>
      </c>
      <c r="K29" s="11">
        <v>13311000</v>
      </c>
      <c r="L29" s="11">
        <v>2014500</v>
      </c>
      <c r="M29" s="11">
        <v>555800</v>
      </c>
      <c r="N29" s="11">
        <v>13050446</v>
      </c>
      <c r="O29" s="11">
        <v>12883746</v>
      </c>
      <c r="P29" s="10">
        <f t="shared" si="0"/>
        <v>217756335</v>
      </c>
    </row>
    <row r="30" spans="1:16" ht="38.25">
      <c r="A30" s="6" t="s">
        <v>73</v>
      </c>
      <c r="B30" s="6" t="s">
        <v>24</v>
      </c>
      <c r="C30" s="12" t="s">
        <v>23</v>
      </c>
      <c r="D30" s="9" t="s">
        <v>25</v>
      </c>
      <c r="E30" s="10">
        <v>1577100</v>
      </c>
      <c r="F30" s="11">
        <v>1577100</v>
      </c>
      <c r="G30" s="11">
        <v>1244300</v>
      </c>
      <c r="H30" s="11">
        <v>27100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1577100</v>
      </c>
    </row>
    <row r="31" spans="1:16">
      <c r="A31" s="6" t="s">
        <v>74</v>
      </c>
      <c r="B31" s="6" t="s">
        <v>28</v>
      </c>
      <c r="C31" s="12" t="s">
        <v>27</v>
      </c>
      <c r="D31" s="9" t="s">
        <v>29</v>
      </c>
      <c r="E31" s="10">
        <v>399998</v>
      </c>
      <c r="F31" s="11">
        <v>399998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399998</v>
      </c>
    </row>
    <row r="32" spans="1:16">
      <c r="A32" s="6" t="s">
        <v>75</v>
      </c>
      <c r="B32" s="6" t="s">
        <v>77</v>
      </c>
      <c r="C32" s="12" t="s">
        <v>76</v>
      </c>
      <c r="D32" s="9" t="s">
        <v>78</v>
      </c>
      <c r="E32" s="10">
        <v>61188273</v>
      </c>
      <c r="F32" s="11">
        <v>61188273</v>
      </c>
      <c r="G32" s="11">
        <v>35040600</v>
      </c>
      <c r="H32" s="11">
        <v>7297000</v>
      </c>
      <c r="I32" s="11">
        <v>0</v>
      </c>
      <c r="J32" s="10">
        <v>6030800</v>
      </c>
      <c r="K32" s="11">
        <v>5910800</v>
      </c>
      <c r="L32" s="11">
        <v>53600</v>
      </c>
      <c r="M32" s="11">
        <v>2200</v>
      </c>
      <c r="N32" s="11">
        <v>120000</v>
      </c>
      <c r="O32" s="11">
        <v>120000</v>
      </c>
      <c r="P32" s="10">
        <f t="shared" si="0"/>
        <v>67219073</v>
      </c>
    </row>
    <row r="33" spans="1:16" ht="63.75">
      <c r="A33" s="6" t="s">
        <v>79</v>
      </c>
      <c r="B33" s="6" t="s">
        <v>81</v>
      </c>
      <c r="C33" s="12" t="s">
        <v>80</v>
      </c>
      <c r="D33" s="9" t="s">
        <v>82</v>
      </c>
      <c r="E33" s="10">
        <v>105304540</v>
      </c>
      <c r="F33" s="11">
        <v>105304540</v>
      </c>
      <c r="G33" s="11">
        <v>72199000</v>
      </c>
      <c r="H33" s="11">
        <v>10468200</v>
      </c>
      <c r="I33" s="11">
        <v>0</v>
      </c>
      <c r="J33" s="10">
        <v>16914426</v>
      </c>
      <c r="K33" s="11">
        <v>4116200</v>
      </c>
      <c r="L33" s="11">
        <v>269400</v>
      </c>
      <c r="M33" s="11">
        <v>18300</v>
      </c>
      <c r="N33" s="11">
        <v>12798226</v>
      </c>
      <c r="O33" s="11">
        <v>12730226</v>
      </c>
      <c r="P33" s="10">
        <f t="shared" si="0"/>
        <v>122218966</v>
      </c>
    </row>
    <row r="34" spans="1:16" ht="38.25">
      <c r="A34" s="6" t="s">
        <v>83</v>
      </c>
      <c r="B34" s="6" t="s">
        <v>85</v>
      </c>
      <c r="C34" s="12" t="s">
        <v>84</v>
      </c>
      <c r="D34" s="9" t="s">
        <v>86</v>
      </c>
      <c r="E34" s="10">
        <v>9998098</v>
      </c>
      <c r="F34" s="11">
        <v>9998098</v>
      </c>
      <c r="G34" s="11">
        <v>6909800</v>
      </c>
      <c r="H34" s="11">
        <v>710400</v>
      </c>
      <c r="I34" s="11">
        <v>0</v>
      </c>
      <c r="J34" s="10">
        <v>2220120</v>
      </c>
      <c r="K34" s="11">
        <v>2087900</v>
      </c>
      <c r="L34" s="11">
        <v>1394000</v>
      </c>
      <c r="M34" s="11">
        <v>84000</v>
      </c>
      <c r="N34" s="11">
        <v>132220</v>
      </c>
      <c r="O34" s="11">
        <v>33520</v>
      </c>
      <c r="P34" s="10">
        <f t="shared" si="0"/>
        <v>12218218</v>
      </c>
    </row>
    <row r="35" spans="1:16" ht="25.5">
      <c r="A35" s="6" t="s">
        <v>87</v>
      </c>
      <c r="B35" s="6" t="s">
        <v>89</v>
      </c>
      <c r="C35" s="12" t="s">
        <v>88</v>
      </c>
      <c r="D35" s="9" t="s">
        <v>90</v>
      </c>
      <c r="E35" s="10">
        <v>2073900</v>
      </c>
      <c r="F35" s="11">
        <v>2073900</v>
      </c>
      <c r="G35" s="11">
        <v>1449900</v>
      </c>
      <c r="H35" s="11">
        <v>46500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2073900</v>
      </c>
    </row>
    <row r="36" spans="1:16">
      <c r="A36" s="6" t="s">
        <v>91</v>
      </c>
      <c r="B36" s="6" t="s">
        <v>92</v>
      </c>
      <c r="C36" s="8"/>
      <c r="D36" s="9" t="s">
        <v>93</v>
      </c>
      <c r="E36" s="10">
        <v>3267800</v>
      </c>
      <c r="F36" s="11">
        <v>3267800</v>
      </c>
      <c r="G36" s="11">
        <v>2415000</v>
      </c>
      <c r="H36" s="11">
        <v>73700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3267800</v>
      </c>
    </row>
    <row r="37" spans="1:16" ht="25.5">
      <c r="A37" s="13" t="s">
        <v>94</v>
      </c>
      <c r="B37" s="13" t="s">
        <v>95</v>
      </c>
      <c r="C37" s="14" t="s">
        <v>88</v>
      </c>
      <c r="D37" s="15" t="s">
        <v>96</v>
      </c>
      <c r="E37" s="16">
        <v>3238700</v>
      </c>
      <c r="F37" s="17">
        <v>3238700</v>
      </c>
      <c r="G37" s="17">
        <v>2415000</v>
      </c>
      <c r="H37" s="17">
        <v>73700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 t="shared" si="0"/>
        <v>3238700</v>
      </c>
    </row>
    <row r="38" spans="1:16">
      <c r="A38" s="13" t="s">
        <v>97</v>
      </c>
      <c r="B38" s="13" t="s">
        <v>98</v>
      </c>
      <c r="C38" s="14" t="s">
        <v>88</v>
      </c>
      <c r="D38" s="15" t="s">
        <v>99</v>
      </c>
      <c r="E38" s="16">
        <v>29100</v>
      </c>
      <c r="F38" s="17">
        <v>29100</v>
      </c>
      <c r="G38" s="17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 t="shared" si="0"/>
        <v>29100</v>
      </c>
    </row>
    <row r="39" spans="1:16" ht="63.75">
      <c r="A39" s="6" t="s">
        <v>100</v>
      </c>
      <c r="B39" s="6" t="s">
        <v>102</v>
      </c>
      <c r="C39" s="12" t="s">
        <v>101</v>
      </c>
      <c r="D39" s="9" t="s">
        <v>103</v>
      </c>
      <c r="E39" s="10">
        <v>199900</v>
      </c>
      <c r="F39" s="11">
        <v>199900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199900</v>
      </c>
    </row>
    <row r="40" spans="1:16" ht="25.5">
      <c r="A40" s="6" t="s">
        <v>104</v>
      </c>
      <c r="B40" s="6" t="s">
        <v>105</v>
      </c>
      <c r="C40" s="8"/>
      <c r="D40" s="9" t="s">
        <v>106</v>
      </c>
      <c r="E40" s="10">
        <v>7385280</v>
      </c>
      <c r="F40" s="11">
        <v>7385280</v>
      </c>
      <c r="G40" s="11">
        <v>4009600</v>
      </c>
      <c r="H40" s="11">
        <v>2072800</v>
      </c>
      <c r="I40" s="11">
        <v>0</v>
      </c>
      <c r="J40" s="10">
        <v>1171100</v>
      </c>
      <c r="K40" s="11">
        <v>1171100</v>
      </c>
      <c r="L40" s="11">
        <v>297500</v>
      </c>
      <c r="M40" s="11">
        <v>451300</v>
      </c>
      <c r="N40" s="11">
        <v>0</v>
      </c>
      <c r="O40" s="11">
        <v>0</v>
      </c>
      <c r="P40" s="10">
        <f t="shared" si="0"/>
        <v>8556380</v>
      </c>
    </row>
    <row r="41" spans="1:16" ht="38.25">
      <c r="A41" s="13" t="s">
        <v>107</v>
      </c>
      <c r="B41" s="13" t="s">
        <v>109</v>
      </c>
      <c r="C41" s="14" t="s">
        <v>108</v>
      </c>
      <c r="D41" s="15" t="s">
        <v>110</v>
      </c>
      <c r="E41" s="16">
        <v>7385280</v>
      </c>
      <c r="F41" s="17">
        <v>7385280</v>
      </c>
      <c r="G41" s="17">
        <v>4009600</v>
      </c>
      <c r="H41" s="17">
        <v>2072800</v>
      </c>
      <c r="I41" s="17">
        <v>0</v>
      </c>
      <c r="J41" s="16">
        <v>1171100</v>
      </c>
      <c r="K41" s="17">
        <v>1171100</v>
      </c>
      <c r="L41" s="17">
        <v>297500</v>
      </c>
      <c r="M41" s="17">
        <v>451300</v>
      </c>
      <c r="N41" s="17">
        <v>0</v>
      </c>
      <c r="O41" s="17">
        <v>0</v>
      </c>
      <c r="P41" s="16">
        <f t="shared" si="0"/>
        <v>8556380</v>
      </c>
    </row>
    <row r="42" spans="1:16">
      <c r="A42" s="6" t="s">
        <v>111</v>
      </c>
      <c r="B42" s="6" t="s">
        <v>45</v>
      </c>
      <c r="C42" s="8"/>
      <c r="D42" s="9" t="s">
        <v>46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v>25000</v>
      </c>
      <c r="K42" s="11">
        <v>25000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25000</v>
      </c>
    </row>
    <row r="43" spans="1:16" ht="89.25">
      <c r="A43" s="13" t="s">
        <v>112</v>
      </c>
      <c r="B43" s="13" t="s">
        <v>49</v>
      </c>
      <c r="C43" s="14" t="s">
        <v>48</v>
      </c>
      <c r="D43" s="15" t="s">
        <v>50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6">
        <v>25000</v>
      </c>
      <c r="K43" s="17">
        <v>25000</v>
      </c>
      <c r="L43" s="17">
        <v>0</v>
      </c>
      <c r="M43" s="17">
        <v>0</v>
      </c>
      <c r="N43" s="17">
        <v>0</v>
      </c>
      <c r="O43" s="17">
        <v>0</v>
      </c>
      <c r="P43" s="16">
        <f t="shared" si="0"/>
        <v>25000</v>
      </c>
    </row>
    <row r="44" spans="1:16" ht="25.5">
      <c r="A44" s="6" t="s">
        <v>113</v>
      </c>
      <c r="B44" s="7"/>
      <c r="C44" s="8"/>
      <c r="D44" s="9" t="s">
        <v>114</v>
      </c>
      <c r="E44" s="10">
        <v>182055908</v>
      </c>
      <c r="F44" s="11">
        <v>182055908</v>
      </c>
      <c r="G44" s="11">
        <v>11849800</v>
      </c>
      <c r="H44" s="11">
        <v>376200</v>
      </c>
      <c r="I44" s="11">
        <v>0</v>
      </c>
      <c r="J44" s="10">
        <v>155250</v>
      </c>
      <c r="K44" s="11">
        <v>21400</v>
      </c>
      <c r="L44" s="11">
        <v>0</v>
      </c>
      <c r="M44" s="11">
        <v>0</v>
      </c>
      <c r="N44" s="11">
        <v>133850</v>
      </c>
      <c r="O44" s="11">
        <v>133850</v>
      </c>
      <c r="P44" s="10">
        <f t="shared" si="0"/>
        <v>182211158</v>
      </c>
    </row>
    <row r="45" spans="1:16" ht="25.5">
      <c r="A45" s="6" t="s">
        <v>115</v>
      </c>
      <c r="B45" s="7"/>
      <c r="C45" s="8"/>
      <c r="D45" s="9" t="s">
        <v>114</v>
      </c>
      <c r="E45" s="10">
        <v>182055908</v>
      </c>
      <c r="F45" s="11">
        <v>182055908</v>
      </c>
      <c r="G45" s="11">
        <v>11849800</v>
      </c>
      <c r="H45" s="11">
        <v>376200</v>
      </c>
      <c r="I45" s="11">
        <v>0</v>
      </c>
      <c r="J45" s="10">
        <v>155250</v>
      </c>
      <c r="K45" s="11">
        <v>21400</v>
      </c>
      <c r="L45" s="11">
        <v>0</v>
      </c>
      <c r="M45" s="11">
        <v>0</v>
      </c>
      <c r="N45" s="11">
        <v>133850</v>
      </c>
      <c r="O45" s="11">
        <v>133850</v>
      </c>
      <c r="P45" s="10">
        <f t="shared" ref="P45:P76" si="1">E45+J45</f>
        <v>182211158</v>
      </c>
    </row>
    <row r="46" spans="1:16" ht="38.25">
      <c r="A46" s="6" t="s">
        <v>116</v>
      </c>
      <c r="B46" s="6" t="s">
        <v>24</v>
      </c>
      <c r="C46" s="12" t="s">
        <v>23</v>
      </c>
      <c r="D46" s="9" t="s">
        <v>25</v>
      </c>
      <c r="E46" s="10">
        <v>9882950</v>
      </c>
      <c r="F46" s="11">
        <v>9882950</v>
      </c>
      <c r="G46" s="11">
        <v>7632100</v>
      </c>
      <c r="H46" s="11">
        <v>157500</v>
      </c>
      <c r="I46" s="11">
        <v>0</v>
      </c>
      <c r="J46" s="10">
        <v>53750</v>
      </c>
      <c r="K46" s="11">
        <v>400</v>
      </c>
      <c r="L46" s="11">
        <v>0</v>
      </c>
      <c r="M46" s="11">
        <v>0</v>
      </c>
      <c r="N46" s="11">
        <v>53350</v>
      </c>
      <c r="O46" s="11">
        <v>53350</v>
      </c>
      <c r="P46" s="10">
        <f t="shared" si="1"/>
        <v>9936700</v>
      </c>
    </row>
    <row r="47" spans="1:16">
      <c r="A47" s="6" t="s">
        <v>117</v>
      </c>
      <c r="B47" s="6" t="s">
        <v>28</v>
      </c>
      <c r="C47" s="12" t="s">
        <v>27</v>
      </c>
      <c r="D47" s="9" t="s">
        <v>29</v>
      </c>
      <c r="E47" s="10">
        <v>140008</v>
      </c>
      <c r="F47" s="11">
        <v>140008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140008</v>
      </c>
    </row>
    <row r="48" spans="1:16" ht="63.75">
      <c r="A48" s="6" t="s">
        <v>118</v>
      </c>
      <c r="B48" s="6" t="s">
        <v>119</v>
      </c>
      <c r="C48" s="8"/>
      <c r="D48" s="9" t="s">
        <v>120</v>
      </c>
      <c r="E48" s="10">
        <v>94739000</v>
      </c>
      <c r="F48" s="11">
        <v>94739000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94739000</v>
      </c>
    </row>
    <row r="49" spans="1:16" ht="38.25">
      <c r="A49" s="13" t="s">
        <v>121</v>
      </c>
      <c r="B49" s="13" t="s">
        <v>123</v>
      </c>
      <c r="C49" s="14" t="s">
        <v>122</v>
      </c>
      <c r="D49" s="15" t="s">
        <v>124</v>
      </c>
      <c r="E49" s="16">
        <v>29000000</v>
      </c>
      <c r="F49" s="17">
        <v>29000000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 t="shared" si="1"/>
        <v>29000000</v>
      </c>
    </row>
    <row r="50" spans="1:16" ht="38.25">
      <c r="A50" s="13" t="s">
        <v>125</v>
      </c>
      <c r="B50" s="13" t="s">
        <v>127</v>
      </c>
      <c r="C50" s="14" t="s">
        <v>126</v>
      </c>
      <c r="D50" s="15" t="s">
        <v>128</v>
      </c>
      <c r="E50" s="16">
        <v>65739000</v>
      </c>
      <c r="F50" s="17">
        <v>65739000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 t="shared" si="1"/>
        <v>65739000</v>
      </c>
    </row>
    <row r="51" spans="1:16" ht="38.25">
      <c r="A51" s="6" t="s">
        <v>129</v>
      </c>
      <c r="B51" s="6" t="s">
        <v>130</v>
      </c>
      <c r="C51" s="8"/>
      <c r="D51" s="9" t="s">
        <v>131</v>
      </c>
      <c r="E51" s="10">
        <v>32000</v>
      </c>
      <c r="F51" s="11">
        <v>32000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32000</v>
      </c>
    </row>
    <row r="52" spans="1:16" ht="51">
      <c r="A52" s="13" t="s">
        <v>132</v>
      </c>
      <c r="B52" s="13" t="s">
        <v>133</v>
      </c>
      <c r="C52" s="14" t="s">
        <v>122</v>
      </c>
      <c r="D52" s="15" t="s">
        <v>134</v>
      </c>
      <c r="E52" s="16">
        <v>9000</v>
      </c>
      <c r="F52" s="17">
        <v>9000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 t="shared" si="1"/>
        <v>9000</v>
      </c>
    </row>
    <row r="53" spans="1:16" ht="51">
      <c r="A53" s="13" t="s">
        <v>135</v>
      </c>
      <c r="B53" s="13" t="s">
        <v>136</v>
      </c>
      <c r="C53" s="14" t="s">
        <v>126</v>
      </c>
      <c r="D53" s="15" t="s">
        <v>137</v>
      </c>
      <c r="E53" s="16">
        <v>23000</v>
      </c>
      <c r="F53" s="17">
        <v>23000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 t="shared" si="1"/>
        <v>23000</v>
      </c>
    </row>
    <row r="54" spans="1:16" ht="51">
      <c r="A54" s="6" t="s">
        <v>138</v>
      </c>
      <c r="B54" s="6" t="s">
        <v>139</v>
      </c>
      <c r="C54" s="8"/>
      <c r="D54" s="9" t="s">
        <v>140</v>
      </c>
      <c r="E54" s="10">
        <v>1197000</v>
      </c>
      <c r="F54" s="11">
        <v>1197000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1197000</v>
      </c>
    </row>
    <row r="55" spans="1:16" ht="25.5">
      <c r="A55" s="13" t="s">
        <v>141</v>
      </c>
      <c r="B55" s="13" t="s">
        <v>142</v>
      </c>
      <c r="C55" s="14" t="s">
        <v>122</v>
      </c>
      <c r="D55" s="15" t="s">
        <v>143</v>
      </c>
      <c r="E55" s="16">
        <v>17000</v>
      </c>
      <c r="F55" s="17">
        <v>17000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 t="shared" si="1"/>
        <v>17000</v>
      </c>
    </row>
    <row r="56" spans="1:16" ht="25.5">
      <c r="A56" s="13" t="s">
        <v>144</v>
      </c>
      <c r="B56" s="13" t="s">
        <v>146</v>
      </c>
      <c r="C56" s="14" t="s">
        <v>145</v>
      </c>
      <c r="D56" s="15" t="s">
        <v>147</v>
      </c>
      <c r="E56" s="16">
        <v>280000</v>
      </c>
      <c r="F56" s="17">
        <v>280000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 t="shared" si="1"/>
        <v>280000</v>
      </c>
    </row>
    <row r="57" spans="1:16" ht="38.25">
      <c r="A57" s="13" t="s">
        <v>148</v>
      </c>
      <c r="B57" s="13" t="s">
        <v>149</v>
      </c>
      <c r="C57" s="14" t="s">
        <v>145</v>
      </c>
      <c r="D57" s="15" t="s">
        <v>150</v>
      </c>
      <c r="E57" s="16">
        <v>700000</v>
      </c>
      <c r="F57" s="17">
        <v>700000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 t="shared" si="1"/>
        <v>700000</v>
      </c>
    </row>
    <row r="58" spans="1:16" ht="38.25">
      <c r="A58" s="13" t="s">
        <v>151</v>
      </c>
      <c r="B58" s="13" t="s">
        <v>152</v>
      </c>
      <c r="C58" s="14" t="s">
        <v>145</v>
      </c>
      <c r="D58" s="15" t="s">
        <v>153</v>
      </c>
      <c r="E58" s="16">
        <v>200000</v>
      </c>
      <c r="F58" s="17">
        <v>200000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 t="shared" si="1"/>
        <v>200000</v>
      </c>
    </row>
    <row r="59" spans="1:16" ht="38.25">
      <c r="A59" s="6" t="s">
        <v>154</v>
      </c>
      <c r="B59" s="6" t="s">
        <v>155</v>
      </c>
      <c r="C59" s="8"/>
      <c r="D59" s="9" t="s">
        <v>156</v>
      </c>
      <c r="E59" s="10">
        <v>52920500</v>
      </c>
      <c r="F59" s="11">
        <v>52920500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52920500</v>
      </c>
    </row>
    <row r="60" spans="1:16" ht="25.5">
      <c r="A60" s="13" t="s">
        <v>157</v>
      </c>
      <c r="B60" s="13" t="s">
        <v>158</v>
      </c>
      <c r="C60" s="14" t="s">
        <v>101</v>
      </c>
      <c r="D60" s="15" t="s">
        <v>159</v>
      </c>
      <c r="E60" s="16">
        <v>862000</v>
      </c>
      <c r="F60" s="17">
        <v>862000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 t="shared" si="1"/>
        <v>862000</v>
      </c>
    </row>
    <row r="61" spans="1:16">
      <c r="A61" s="13" t="s">
        <v>160</v>
      </c>
      <c r="B61" s="13" t="s">
        <v>161</v>
      </c>
      <c r="C61" s="14" t="s">
        <v>101</v>
      </c>
      <c r="D61" s="15" t="s">
        <v>162</v>
      </c>
      <c r="E61" s="16">
        <v>85500</v>
      </c>
      <c r="F61" s="17">
        <v>85500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 t="shared" si="1"/>
        <v>85500</v>
      </c>
    </row>
    <row r="62" spans="1:16">
      <c r="A62" s="13" t="s">
        <v>163</v>
      </c>
      <c r="B62" s="13" t="s">
        <v>164</v>
      </c>
      <c r="C62" s="14" t="s">
        <v>101</v>
      </c>
      <c r="D62" s="15" t="s">
        <v>165</v>
      </c>
      <c r="E62" s="16">
        <v>42911700</v>
      </c>
      <c r="F62" s="17">
        <v>42911700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 t="shared" si="1"/>
        <v>42911700</v>
      </c>
    </row>
    <row r="63" spans="1:16" ht="25.5">
      <c r="A63" s="13" t="s">
        <v>166</v>
      </c>
      <c r="B63" s="13" t="s">
        <v>167</v>
      </c>
      <c r="C63" s="14" t="s">
        <v>101</v>
      </c>
      <c r="D63" s="15" t="s">
        <v>168</v>
      </c>
      <c r="E63" s="16">
        <v>2000000</v>
      </c>
      <c r="F63" s="17">
        <v>2000000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 t="shared" si="1"/>
        <v>2000000</v>
      </c>
    </row>
    <row r="64" spans="1:16">
      <c r="A64" s="13" t="s">
        <v>169</v>
      </c>
      <c r="B64" s="13" t="s">
        <v>170</v>
      </c>
      <c r="C64" s="14" t="s">
        <v>101</v>
      </c>
      <c r="D64" s="15" t="s">
        <v>171</v>
      </c>
      <c r="E64" s="16">
        <v>4300500</v>
      </c>
      <c r="F64" s="17">
        <v>4300500</v>
      </c>
      <c r="G64" s="17">
        <v>0</v>
      </c>
      <c r="H64" s="17">
        <v>0</v>
      </c>
      <c r="I64" s="17">
        <v>0</v>
      </c>
      <c r="J64" s="16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6">
        <f t="shared" si="1"/>
        <v>4300500</v>
      </c>
    </row>
    <row r="65" spans="1:16">
      <c r="A65" s="13" t="s">
        <v>172</v>
      </c>
      <c r="B65" s="13" t="s">
        <v>173</v>
      </c>
      <c r="C65" s="14" t="s">
        <v>101</v>
      </c>
      <c r="D65" s="15" t="s">
        <v>174</v>
      </c>
      <c r="E65" s="16">
        <v>150000</v>
      </c>
      <c r="F65" s="17">
        <v>150000</v>
      </c>
      <c r="G65" s="17">
        <v>0</v>
      </c>
      <c r="H65" s="17">
        <v>0</v>
      </c>
      <c r="I65" s="17">
        <v>0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 t="shared" si="1"/>
        <v>150000</v>
      </c>
    </row>
    <row r="66" spans="1:16" ht="25.5">
      <c r="A66" s="13" t="s">
        <v>175</v>
      </c>
      <c r="B66" s="13" t="s">
        <v>176</v>
      </c>
      <c r="C66" s="14" t="s">
        <v>101</v>
      </c>
      <c r="D66" s="15" t="s">
        <v>177</v>
      </c>
      <c r="E66" s="16">
        <v>2610800</v>
      </c>
      <c r="F66" s="17">
        <v>2610800</v>
      </c>
      <c r="G66" s="17">
        <v>0</v>
      </c>
      <c r="H66" s="17">
        <v>0</v>
      </c>
      <c r="I66" s="17">
        <v>0</v>
      </c>
      <c r="J66" s="16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6">
        <f t="shared" si="1"/>
        <v>2610800</v>
      </c>
    </row>
    <row r="67" spans="1:16" ht="76.5">
      <c r="A67" s="6" t="s">
        <v>178</v>
      </c>
      <c r="B67" s="6" t="s">
        <v>179</v>
      </c>
      <c r="C67" s="8"/>
      <c r="D67" s="9" t="s">
        <v>180</v>
      </c>
      <c r="E67" s="10">
        <v>10657500</v>
      </c>
      <c r="F67" s="11">
        <v>10657500</v>
      </c>
      <c r="G67" s="11">
        <v>0</v>
      </c>
      <c r="H67" s="11">
        <v>0</v>
      </c>
      <c r="I67" s="11">
        <v>0</v>
      </c>
      <c r="J67" s="10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f t="shared" si="1"/>
        <v>10657500</v>
      </c>
    </row>
    <row r="68" spans="1:16" ht="38.25">
      <c r="A68" s="13" t="s">
        <v>181</v>
      </c>
      <c r="B68" s="13" t="s">
        <v>182</v>
      </c>
      <c r="C68" s="14" t="s">
        <v>77</v>
      </c>
      <c r="D68" s="15" t="s">
        <v>183</v>
      </c>
      <c r="E68" s="16">
        <v>8365200</v>
      </c>
      <c r="F68" s="17">
        <v>8365200</v>
      </c>
      <c r="G68" s="17">
        <v>0</v>
      </c>
      <c r="H68" s="17">
        <v>0</v>
      </c>
      <c r="I68" s="17">
        <v>0</v>
      </c>
      <c r="J68" s="16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6">
        <f t="shared" si="1"/>
        <v>8365200</v>
      </c>
    </row>
    <row r="69" spans="1:16" ht="51">
      <c r="A69" s="13" t="s">
        <v>184</v>
      </c>
      <c r="B69" s="13" t="s">
        <v>185</v>
      </c>
      <c r="C69" s="14" t="s">
        <v>77</v>
      </c>
      <c r="D69" s="15" t="s">
        <v>186</v>
      </c>
      <c r="E69" s="16">
        <v>1140000</v>
      </c>
      <c r="F69" s="17">
        <v>1140000</v>
      </c>
      <c r="G69" s="17">
        <v>0</v>
      </c>
      <c r="H69" s="17">
        <v>0</v>
      </c>
      <c r="I69" s="17">
        <v>0</v>
      </c>
      <c r="J69" s="16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6">
        <f t="shared" si="1"/>
        <v>1140000</v>
      </c>
    </row>
    <row r="70" spans="1:16" ht="38.25">
      <c r="A70" s="13" t="s">
        <v>187</v>
      </c>
      <c r="B70" s="13" t="s">
        <v>188</v>
      </c>
      <c r="C70" s="14" t="s">
        <v>77</v>
      </c>
      <c r="D70" s="15" t="s">
        <v>189</v>
      </c>
      <c r="E70" s="16">
        <v>650500</v>
      </c>
      <c r="F70" s="17">
        <v>650500</v>
      </c>
      <c r="G70" s="17">
        <v>0</v>
      </c>
      <c r="H70" s="17">
        <v>0</v>
      </c>
      <c r="I70" s="17">
        <v>0</v>
      </c>
      <c r="J70" s="16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6">
        <f t="shared" si="1"/>
        <v>650500</v>
      </c>
    </row>
    <row r="71" spans="1:16" ht="51">
      <c r="A71" s="13" t="s">
        <v>190</v>
      </c>
      <c r="B71" s="13" t="s">
        <v>191</v>
      </c>
      <c r="C71" s="14" t="s">
        <v>101</v>
      </c>
      <c r="D71" s="15" t="s">
        <v>192</v>
      </c>
      <c r="E71" s="16">
        <v>500000</v>
      </c>
      <c r="F71" s="17">
        <v>500000</v>
      </c>
      <c r="G71" s="17">
        <v>0</v>
      </c>
      <c r="H71" s="17">
        <v>0</v>
      </c>
      <c r="I71" s="17">
        <v>0</v>
      </c>
      <c r="J71" s="16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6">
        <f t="shared" si="1"/>
        <v>500000</v>
      </c>
    </row>
    <row r="72" spans="1:16" ht="51">
      <c r="A72" s="13" t="s">
        <v>193</v>
      </c>
      <c r="B72" s="13" t="s">
        <v>194</v>
      </c>
      <c r="C72" s="14" t="s">
        <v>77</v>
      </c>
      <c r="D72" s="15" t="s">
        <v>195</v>
      </c>
      <c r="E72" s="16">
        <v>1800</v>
      </c>
      <c r="F72" s="17">
        <v>1800</v>
      </c>
      <c r="G72" s="17">
        <v>0</v>
      </c>
      <c r="H72" s="17">
        <v>0</v>
      </c>
      <c r="I72" s="17">
        <v>0</v>
      </c>
      <c r="J72" s="16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6">
        <f t="shared" si="1"/>
        <v>1800</v>
      </c>
    </row>
    <row r="73" spans="1:16" ht="51">
      <c r="A73" s="6" t="s">
        <v>196</v>
      </c>
      <c r="B73" s="6" t="s">
        <v>197</v>
      </c>
      <c r="C73" s="8"/>
      <c r="D73" s="9" t="s">
        <v>198</v>
      </c>
      <c r="E73" s="10">
        <v>6198750</v>
      </c>
      <c r="F73" s="11">
        <v>6198750</v>
      </c>
      <c r="G73" s="11">
        <v>4217700</v>
      </c>
      <c r="H73" s="11">
        <v>218700</v>
      </c>
      <c r="I73" s="11">
        <v>0</v>
      </c>
      <c r="J73" s="10">
        <v>101500</v>
      </c>
      <c r="K73" s="11">
        <v>21000</v>
      </c>
      <c r="L73" s="11">
        <v>0</v>
      </c>
      <c r="M73" s="11">
        <v>0</v>
      </c>
      <c r="N73" s="11">
        <v>80500</v>
      </c>
      <c r="O73" s="11">
        <v>80500</v>
      </c>
      <c r="P73" s="10">
        <f t="shared" si="1"/>
        <v>6300250</v>
      </c>
    </row>
    <row r="74" spans="1:16" ht="51">
      <c r="A74" s="13" t="s">
        <v>199</v>
      </c>
      <c r="B74" s="13" t="s">
        <v>200</v>
      </c>
      <c r="C74" s="14" t="s">
        <v>81</v>
      </c>
      <c r="D74" s="15" t="s">
        <v>201</v>
      </c>
      <c r="E74" s="16">
        <v>3272550</v>
      </c>
      <c r="F74" s="17">
        <v>3272550</v>
      </c>
      <c r="G74" s="17">
        <v>2411400</v>
      </c>
      <c r="H74" s="17">
        <v>78700</v>
      </c>
      <c r="I74" s="17">
        <v>0</v>
      </c>
      <c r="J74" s="16">
        <v>41500</v>
      </c>
      <c r="K74" s="17">
        <v>21000</v>
      </c>
      <c r="L74" s="17">
        <v>0</v>
      </c>
      <c r="M74" s="17">
        <v>0</v>
      </c>
      <c r="N74" s="17">
        <v>20500</v>
      </c>
      <c r="O74" s="17">
        <v>20500</v>
      </c>
      <c r="P74" s="16">
        <f t="shared" si="1"/>
        <v>3314050</v>
      </c>
    </row>
    <row r="75" spans="1:16" ht="25.5">
      <c r="A75" s="13" t="s">
        <v>202</v>
      </c>
      <c r="B75" s="13" t="s">
        <v>203</v>
      </c>
      <c r="C75" s="14" t="s">
        <v>77</v>
      </c>
      <c r="D75" s="15" t="s">
        <v>204</v>
      </c>
      <c r="E75" s="16">
        <v>2926200</v>
      </c>
      <c r="F75" s="17">
        <v>2926200</v>
      </c>
      <c r="G75" s="17">
        <v>1806300</v>
      </c>
      <c r="H75" s="17">
        <v>140000</v>
      </c>
      <c r="I75" s="17">
        <v>0</v>
      </c>
      <c r="J75" s="16">
        <v>60000</v>
      </c>
      <c r="K75" s="17">
        <v>0</v>
      </c>
      <c r="L75" s="17">
        <v>0</v>
      </c>
      <c r="M75" s="17">
        <v>0</v>
      </c>
      <c r="N75" s="17">
        <v>60000</v>
      </c>
      <c r="O75" s="17">
        <v>60000</v>
      </c>
      <c r="P75" s="16">
        <f t="shared" si="1"/>
        <v>2986200</v>
      </c>
    </row>
    <row r="76" spans="1:16" ht="76.5">
      <c r="A76" s="6" t="s">
        <v>205</v>
      </c>
      <c r="B76" s="6" t="s">
        <v>206</v>
      </c>
      <c r="C76" s="12" t="s">
        <v>77</v>
      </c>
      <c r="D76" s="9" t="s">
        <v>207</v>
      </c>
      <c r="E76" s="10">
        <v>400000</v>
      </c>
      <c r="F76" s="11">
        <v>400000</v>
      </c>
      <c r="G76" s="11">
        <v>0</v>
      </c>
      <c r="H76" s="11">
        <v>0</v>
      </c>
      <c r="I76" s="11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f t="shared" si="1"/>
        <v>400000</v>
      </c>
    </row>
    <row r="77" spans="1:16" ht="63.75">
      <c r="A77" s="6" t="s">
        <v>208</v>
      </c>
      <c r="B77" s="6" t="s">
        <v>209</v>
      </c>
      <c r="C77" s="12" t="s">
        <v>126</v>
      </c>
      <c r="D77" s="9" t="s">
        <v>210</v>
      </c>
      <c r="E77" s="10">
        <v>160000</v>
      </c>
      <c r="F77" s="11">
        <v>160000</v>
      </c>
      <c r="G77" s="11">
        <v>0</v>
      </c>
      <c r="H77" s="11">
        <v>0</v>
      </c>
      <c r="I77" s="11">
        <v>0</v>
      </c>
      <c r="J77" s="10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0">
        <f t="shared" ref="P77:P108" si="2">E77+J77</f>
        <v>160000</v>
      </c>
    </row>
    <row r="78" spans="1:16">
      <c r="A78" s="6" t="s">
        <v>211</v>
      </c>
      <c r="B78" s="6" t="s">
        <v>212</v>
      </c>
      <c r="C78" s="8"/>
      <c r="D78" s="9" t="s">
        <v>213</v>
      </c>
      <c r="E78" s="10">
        <v>277200</v>
      </c>
      <c r="F78" s="11">
        <v>277200</v>
      </c>
      <c r="G78" s="11">
        <v>0</v>
      </c>
      <c r="H78" s="11">
        <v>0</v>
      </c>
      <c r="I78" s="11">
        <v>0</v>
      </c>
      <c r="J78" s="10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0">
        <f t="shared" si="2"/>
        <v>277200</v>
      </c>
    </row>
    <row r="79" spans="1:16" ht="38.25">
      <c r="A79" s="13" t="s">
        <v>214</v>
      </c>
      <c r="B79" s="13" t="s">
        <v>215</v>
      </c>
      <c r="C79" s="14" t="s">
        <v>122</v>
      </c>
      <c r="D79" s="15" t="s">
        <v>216</v>
      </c>
      <c r="E79" s="16">
        <v>277200</v>
      </c>
      <c r="F79" s="17">
        <v>277200</v>
      </c>
      <c r="G79" s="17">
        <v>0</v>
      </c>
      <c r="H79" s="17">
        <v>0</v>
      </c>
      <c r="I79" s="17">
        <v>0</v>
      </c>
      <c r="J79" s="16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6">
        <f t="shared" si="2"/>
        <v>277200</v>
      </c>
    </row>
    <row r="80" spans="1:16" ht="76.5">
      <c r="A80" s="6" t="s">
        <v>217</v>
      </c>
      <c r="B80" s="6" t="s">
        <v>218</v>
      </c>
      <c r="C80" s="12" t="s">
        <v>101</v>
      </c>
      <c r="D80" s="9" t="s">
        <v>219</v>
      </c>
      <c r="E80" s="10">
        <v>828000</v>
      </c>
      <c r="F80" s="11">
        <v>828000</v>
      </c>
      <c r="G80" s="11">
        <v>0</v>
      </c>
      <c r="H80" s="11">
        <v>0</v>
      </c>
      <c r="I80" s="11">
        <v>0</v>
      </c>
      <c r="J80" s="10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0">
        <f t="shared" si="2"/>
        <v>828000</v>
      </c>
    </row>
    <row r="81" spans="1:16">
      <c r="A81" s="6" t="s">
        <v>220</v>
      </c>
      <c r="B81" s="6" t="s">
        <v>221</v>
      </c>
      <c r="C81" s="8"/>
      <c r="D81" s="9" t="s">
        <v>222</v>
      </c>
      <c r="E81" s="10">
        <v>4623000</v>
      </c>
      <c r="F81" s="11">
        <v>4623000</v>
      </c>
      <c r="G81" s="11">
        <v>0</v>
      </c>
      <c r="H81" s="11">
        <v>0</v>
      </c>
      <c r="I81" s="11">
        <v>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f t="shared" si="2"/>
        <v>4623000</v>
      </c>
    </row>
    <row r="82" spans="1:16" ht="25.5">
      <c r="A82" s="13" t="s">
        <v>223</v>
      </c>
      <c r="B82" s="13" t="s">
        <v>224</v>
      </c>
      <c r="C82" s="14" t="s">
        <v>85</v>
      </c>
      <c r="D82" s="15" t="s">
        <v>225</v>
      </c>
      <c r="E82" s="16">
        <v>4623000</v>
      </c>
      <c r="F82" s="17">
        <v>4623000</v>
      </c>
      <c r="G82" s="17">
        <v>0</v>
      </c>
      <c r="H82" s="17">
        <v>0</v>
      </c>
      <c r="I82" s="17">
        <v>0</v>
      </c>
      <c r="J82" s="16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6">
        <f t="shared" si="2"/>
        <v>4623000</v>
      </c>
    </row>
    <row r="83" spans="1:16" ht="25.5">
      <c r="A83" s="6" t="s">
        <v>226</v>
      </c>
      <c r="B83" s="7"/>
      <c r="C83" s="8"/>
      <c r="D83" s="9" t="s">
        <v>227</v>
      </c>
      <c r="E83" s="10">
        <v>2439450</v>
      </c>
      <c r="F83" s="11">
        <v>2439450</v>
      </c>
      <c r="G83" s="11">
        <v>1553300</v>
      </c>
      <c r="H83" s="11">
        <v>41600</v>
      </c>
      <c r="I83" s="11">
        <v>0</v>
      </c>
      <c r="J83" s="10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0">
        <f t="shared" si="2"/>
        <v>2439450</v>
      </c>
    </row>
    <row r="84" spans="1:16" ht="25.5">
      <c r="A84" s="6" t="s">
        <v>228</v>
      </c>
      <c r="B84" s="7"/>
      <c r="C84" s="8"/>
      <c r="D84" s="9" t="s">
        <v>229</v>
      </c>
      <c r="E84" s="10">
        <v>2439450</v>
      </c>
      <c r="F84" s="11">
        <v>2439450</v>
      </c>
      <c r="G84" s="11">
        <v>1553300</v>
      </c>
      <c r="H84" s="11">
        <v>41600</v>
      </c>
      <c r="I84" s="11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f t="shared" si="2"/>
        <v>2439450</v>
      </c>
    </row>
    <row r="85" spans="1:16" ht="38.25">
      <c r="A85" s="6" t="s">
        <v>230</v>
      </c>
      <c r="B85" s="6" t="s">
        <v>24</v>
      </c>
      <c r="C85" s="12" t="s">
        <v>23</v>
      </c>
      <c r="D85" s="9" t="s">
        <v>25</v>
      </c>
      <c r="E85" s="10">
        <v>1716850</v>
      </c>
      <c r="F85" s="11">
        <v>1716850</v>
      </c>
      <c r="G85" s="11">
        <v>1327500</v>
      </c>
      <c r="H85" s="11">
        <v>32900</v>
      </c>
      <c r="I85" s="11">
        <v>0</v>
      </c>
      <c r="J85" s="10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0">
        <f t="shared" si="2"/>
        <v>1716850</v>
      </c>
    </row>
    <row r="86" spans="1:16">
      <c r="A86" s="6" t="s">
        <v>231</v>
      </c>
      <c r="B86" s="6" t="s">
        <v>28</v>
      </c>
      <c r="C86" s="12" t="s">
        <v>27</v>
      </c>
      <c r="D86" s="9" t="s">
        <v>29</v>
      </c>
      <c r="E86" s="10">
        <v>100000</v>
      </c>
      <c r="F86" s="11">
        <v>100000</v>
      </c>
      <c r="G86" s="11">
        <v>0</v>
      </c>
      <c r="H86" s="11">
        <v>0</v>
      </c>
      <c r="I86" s="11">
        <v>0</v>
      </c>
      <c r="J86" s="10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0">
        <f t="shared" si="2"/>
        <v>100000</v>
      </c>
    </row>
    <row r="87" spans="1:16" ht="25.5">
      <c r="A87" s="6" t="s">
        <v>232</v>
      </c>
      <c r="B87" s="6" t="s">
        <v>233</v>
      </c>
      <c r="C87" s="8"/>
      <c r="D87" s="9" t="s">
        <v>234</v>
      </c>
      <c r="E87" s="10">
        <v>65000</v>
      </c>
      <c r="F87" s="11">
        <v>65000</v>
      </c>
      <c r="G87" s="11">
        <v>0</v>
      </c>
      <c r="H87" s="11">
        <v>0</v>
      </c>
      <c r="I87" s="11">
        <v>0</v>
      </c>
      <c r="J87" s="10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0">
        <f t="shared" si="2"/>
        <v>65000</v>
      </c>
    </row>
    <row r="88" spans="1:16" ht="25.5">
      <c r="A88" s="13" t="s">
        <v>235</v>
      </c>
      <c r="B88" s="13" t="s">
        <v>236</v>
      </c>
      <c r="C88" s="14" t="s">
        <v>101</v>
      </c>
      <c r="D88" s="15" t="s">
        <v>237</v>
      </c>
      <c r="E88" s="16">
        <v>65000</v>
      </c>
      <c r="F88" s="17">
        <v>65000</v>
      </c>
      <c r="G88" s="17">
        <v>0</v>
      </c>
      <c r="H88" s="17">
        <v>0</v>
      </c>
      <c r="I88" s="17">
        <v>0</v>
      </c>
      <c r="J88" s="16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6">
        <f t="shared" si="2"/>
        <v>65000</v>
      </c>
    </row>
    <row r="89" spans="1:16" ht="25.5">
      <c r="A89" s="6" t="s">
        <v>238</v>
      </c>
      <c r="B89" s="6" t="s">
        <v>239</v>
      </c>
      <c r="C89" s="8"/>
      <c r="D89" s="9" t="s">
        <v>240</v>
      </c>
      <c r="E89" s="10">
        <v>297600</v>
      </c>
      <c r="F89" s="11">
        <v>297600</v>
      </c>
      <c r="G89" s="11">
        <v>225800</v>
      </c>
      <c r="H89" s="11">
        <v>8700</v>
      </c>
      <c r="I89" s="11">
        <v>0</v>
      </c>
      <c r="J89" s="10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0">
        <f t="shared" si="2"/>
        <v>297600</v>
      </c>
    </row>
    <row r="90" spans="1:16" ht="25.5">
      <c r="A90" s="13" t="s">
        <v>241</v>
      </c>
      <c r="B90" s="13" t="s">
        <v>242</v>
      </c>
      <c r="C90" s="14" t="s">
        <v>101</v>
      </c>
      <c r="D90" s="15" t="s">
        <v>243</v>
      </c>
      <c r="E90" s="16">
        <v>297600</v>
      </c>
      <c r="F90" s="17">
        <v>297600</v>
      </c>
      <c r="G90" s="17">
        <v>225800</v>
      </c>
      <c r="H90" s="17">
        <v>8700</v>
      </c>
      <c r="I90" s="17">
        <v>0</v>
      </c>
      <c r="J90" s="16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6">
        <f t="shared" si="2"/>
        <v>297600</v>
      </c>
    </row>
    <row r="91" spans="1:16">
      <c r="A91" s="6" t="s">
        <v>244</v>
      </c>
      <c r="B91" s="6" t="s">
        <v>221</v>
      </c>
      <c r="C91" s="8"/>
      <c r="D91" s="9" t="s">
        <v>222</v>
      </c>
      <c r="E91" s="10">
        <v>260000</v>
      </c>
      <c r="F91" s="11">
        <v>260000</v>
      </c>
      <c r="G91" s="11">
        <v>0</v>
      </c>
      <c r="H91" s="11">
        <v>0</v>
      </c>
      <c r="I91" s="11">
        <v>0</v>
      </c>
      <c r="J91" s="10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0">
        <f t="shared" si="2"/>
        <v>260000</v>
      </c>
    </row>
    <row r="92" spans="1:16" ht="25.5">
      <c r="A92" s="13" t="s">
        <v>245</v>
      </c>
      <c r="B92" s="13" t="s">
        <v>224</v>
      </c>
      <c r="C92" s="14" t="s">
        <v>85</v>
      </c>
      <c r="D92" s="15" t="s">
        <v>225</v>
      </c>
      <c r="E92" s="16">
        <v>260000</v>
      </c>
      <c r="F92" s="17">
        <v>260000</v>
      </c>
      <c r="G92" s="17">
        <v>0</v>
      </c>
      <c r="H92" s="17">
        <v>0</v>
      </c>
      <c r="I92" s="17">
        <v>0</v>
      </c>
      <c r="J92" s="16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6">
        <f t="shared" si="2"/>
        <v>260000</v>
      </c>
    </row>
    <row r="93" spans="1:16" ht="25.5">
      <c r="A93" s="6" t="s">
        <v>246</v>
      </c>
      <c r="B93" s="7"/>
      <c r="C93" s="8"/>
      <c r="D93" s="9" t="s">
        <v>247</v>
      </c>
      <c r="E93" s="10">
        <v>23768672</v>
      </c>
      <c r="F93" s="11">
        <v>23768672</v>
      </c>
      <c r="G93" s="11">
        <v>15385800</v>
      </c>
      <c r="H93" s="11">
        <v>1453500</v>
      </c>
      <c r="I93" s="11">
        <v>0</v>
      </c>
      <c r="J93" s="10">
        <v>2930208</v>
      </c>
      <c r="K93" s="11">
        <v>1055000</v>
      </c>
      <c r="L93" s="11">
        <v>479360</v>
      </c>
      <c r="M93" s="11">
        <v>79400</v>
      </c>
      <c r="N93" s="11">
        <v>1875208</v>
      </c>
      <c r="O93" s="11">
        <v>1852408</v>
      </c>
      <c r="P93" s="10">
        <f t="shared" si="2"/>
        <v>26698880</v>
      </c>
    </row>
    <row r="94" spans="1:16" ht="25.5">
      <c r="A94" s="6" t="s">
        <v>248</v>
      </c>
      <c r="B94" s="7"/>
      <c r="C94" s="8"/>
      <c r="D94" s="9" t="s">
        <v>249</v>
      </c>
      <c r="E94" s="10">
        <v>23768672</v>
      </c>
      <c r="F94" s="11">
        <v>23768672</v>
      </c>
      <c r="G94" s="11">
        <v>15385800</v>
      </c>
      <c r="H94" s="11">
        <v>1453500</v>
      </c>
      <c r="I94" s="11">
        <v>0</v>
      </c>
      <c r="J94" s="10">
        <v>2930208</v>
      </c>
      <c r="K94" s="11">
        <v>1055000</v>
      </c>
      <c r="L94" s="11">
        <v>479360</v>
      </c>
      <c r="M94" s="11">
        <v>79400</v>
      </c>
      <c r="N94" s="11">
        <v>1875208</v>
      </c>
      <c r="O94" s="11">
        <v>1852408</v>
      </c>
      <c r="P94" s="10">
        <f t="shared" si="2"/>
        <v>26698880</v>
      </c>
    </row>
    <row r="95" spans="1:16" ht="38.25">
      <c r="A95" s="6" t="s">
        <v>250</v>
      </c>
      <c r="B95" s="6" t="s">
        <v>24</v>
      </c>
      <c r="C95" s="12" t="s">
        <v>23</v>
      </c>
      <c r="D95" s="9" t="s">
        <v>25</v>
      </c>
      <c r="E95" s="10">
        <v>796000</v>
      </c>
      <c r="F95" s="11">
        <v>796000</v>
      </c>
      <c r="G95" s="11">
        <v>638200</v>
      </c>
      <c r="H95" s="11">
        <v>0</v>
      </c>
      <c r="I95" s="11">
        <v>0</v>
      </c>
      <c r="J95" s="10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0">
        <f t="shared" si="2"/>
        <v>796000</v>
      </c>
    </row>
    <row r="96" spans="1:16">
      <c r="A96" s="6" t="s">
        <v>251</v>
      </c>
      <c r="B96" s="6" t="s">
        <v>28</v>
      </c>
      <c r="C96" s="12" t="s">
        <v>27</v>
      </c>
      <c r="D96" s="9" t="s">
        <v>29</v>
      </c>
      <c r="E96" s="10">
        <v>399998</v>
      </c>
      <c r="F96" s="11">
        <v>399998</v>
      </c>
      <c r="G96" s="11">
        <v>0</v>
      </c>
      <c r="H96" s="11">
        <v>0</v>
      </c>
      <c r="I96" s="11">
        <v>0</v>
      </c>
      <c r="J96" s="10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0">
        <f t="shared" si="2"/>
        <v>399998</v>
      </c>
    </row>
    <row r="97" spans="1:16" ht="51">
      <c r="A97" s="6" t="s">
        <v>252</v>
      </c>
      <c r="B97" s="6" t="s">
        <v>253</v>
      </c>
      <c r="C97" s="12" t="s">
        <v>84</v>
      </c>
      <c r="D97" s="9" t="s">
        <v>254</v>
      </c>
      <c r="E97" s="10">
        <v>8284900</v>
      </c>
      <c r="F97" s="11">
        <v>8284900</v>
      </c>
      <c r="G97" s="11">
        <v>6557000</v>
      </c>
      <c r="H97" s="11">
        <v>133400</v>
      </c>
      <c r="I97" s="11">
        <v>0</v>
      </c>
      <c r="J97" s="10">
        <v>600300</v>
      </c>
      <c r="K97" s="11">
        <v>600300</v>
      </c>
      <c r="L97" s="11">
        <v>355760</v>
      </c>
      <c r="M97" s="11">
        <v>38000</v>
      </c>
      <c r="N97" s="11">
        <v>0</v>
      </c>
      <c r="O97" s="11">
        <v>0</v>
      </c>
      <c r="P97" s="10">
        <f t="shared" si="2"/>
        <v>8885200</v>
      </c>
    </row>
    <row r="98" spans="1:16" ht="25.5">
      <c r="A98" s="6" t="s">
        <v>255</v>
      </c>
      <c r="B98" s="6" t="s">
        <v>256</v>
      </c>
      <c r="C98" s="8"/>
      <c r="D98" s="9" t="s">
        <v>257</v>
      </c>
      <c r="E98" s="10">
        <v>170000</v>
      </c>
      <c r="F98" s="11">
        <v>170000</v>
      </c>
      <c r="G98" s="11">
        <v>0</v>
      </c>
      <c r="H98" s="11">
        <v>0</v>
      </c>
      <c r="I98" s="11">
        <v>0</v>
      </c>
      <c r="J98" s="10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0">
        <f t="shared" si="2"/>
        <v>170000</v>
      </c>
    </row>
    <row r="99" spans="1:16">
      <c r="A99" s="13" t="s">
        <v>258</v>
      </c>
      <c r="B99" s="13" t="s">
        <v>259</v>
      </c>
      <c r="C99" s="14" t="s">
        <v>101</v>
      </c>
      <c r="D99" s="15" t="s">
        <v>260</v>
      </c>
      <c r="E99" s="16">
        <v>170000</v>
      </c>
      <c r="F99" s="17">
        <v>170000</v>
      </c>
      <c r="G99" s="17">
        <v>0</v>
      </c>
      <c r="H99" s="17">
        <v>0</v>
      </c>
      <c r="I99" s="17">
        <v>0</v>
      </c>
      <c r="J99" s="16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6">
        <f t="shared" si="2"/>
        <v>170000</v>
      </c>
    </row>
    <row r="100" spans="1:16">
      <c r="A100" s="6" t="s">
        <v>261</v>
      </c>
      <c r="B100" s="6" t="s">
        <v>263</v>
      </c>
      <c r="C100" s="12" t="s">
        <v>262</v>
      </c>
      <c r="D100" s="9" t="s">
        <v>264</v>
      </c>
      <c r="E100" s="10">
        <v>1211100</v>
      </c>
      <c r="F100" s="11">
        <v>1211100</v>
      </c>
      <c r="G100" s="11">
        <v>836800</v>
      </c>
      <c r="H100" s="11">
        <v>78900</v>
      </c>
      <c r="I100" s="11">
        <v>0</v>
      </c>
      <c r="J100" s="10">
        <v>120500</v>
      </c>
      <c r="K100" s="11">
        <v>120500</v>
      </c>
      <c r="L100" s="11">
        <v>55000</v>
      </c>
      <c r="M100" s="11">
        <v>4900</v>
      </c>
      <c r="N100" s="11">
        <v>0</v>
      </c>
      <c r="O100" s="11">
        <v>0</v>
      </c>
      <c r="P100" s="10">
        <f t="shared" si="2"/>
        <v>1331600</v>
      </c>
    </row>
    <row r="101" spans="1:16">
      <c r="A101" s="6" t="s">
        <v>265</v>
      </c>
      <c r="B101" s="6" t="s">
        <v>267</v>
      </c>
      <c r="C101" s="12" t="s">
        <v>266</v>
      </c>
      <c r="D101" s="9" t="s">
        <v>268</v>
      </c>
      <c r="E101" s="10">
        <v>2504600</v>
      </c>
      <c r="F101" s="11">
        <v>2504600</v>
      </c>
      <c r="G101" s="11">
        <v>1687500</v>
      </c>
      <c r="H101" s="11">
        <v>274000</v>
      </c>
      <c r="I101" s="11">
        <v>0</v>
      </c>
      <c r="J101" s="10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0">
        <f t="shared" si="2"/>
        <v>2504600</v>
      </c>
    </row>
    <row r="102" spans="1:16">
      <c r="A102" s="6" t="s">
        <v>269</v>
      </c>
      <c r="B102" s="6" t="s">
        <v>270</v>
      </c>
      <c r="C102" s="12" t="s">
        <v>266</v>
      </c>
      <c r="D102" s="9" t="s">
        <v>271</v>
      </c>
      <c r="E102" s="10">
        <v>1888600</v>
      </c>
      <c r="F102" s="11">
        <v>1888600</v>
      </c>
      <c r="G102" s="11">
        <v>988100</v>
      </c>
      <c r="H102" s="11">
        <v>216400</v>
      </c>
      <c r="I102" s="11">
        <v>0</v>
      </c>
      <c r="J102" s="10">
        <v>281883</v>
      </c>
      <c r="K102" s="11">
        <v>18000</v>
      </c>
      <c r="L102" s="11">
        <v>0</v>
      </c>
      <c r="M102" s="11">
        <v>0</v>
      </c>
      <c r="N102" s="11">
        <v>263883</v>
      </c>
      <c r="O102" s="11">
        <v>263883</v>
      </c>
      <c r="P102" s="10">
        <f t="shared" si="2"/>
        <v>2170483</v>
      </c>
    </row>
    <row r="103" spans="1:16" ht="38.25">
      <c r="A103" s="6" t="s">
        <v>272</v>
      </c>
      <c r="B103" s="6" t="s">
        <v>274</v>
      </c>
      <c r="C103" s="12" t="s">
        <v>273</v>
      </c>
      <c r="D103" s="9" t="s">
        <v>275</v>
      </c>
      <c r="E103" s="10">
        <v>2763530</v>
      </c>
      <c r="F103" s="11">
        <v>2763530</v>
      </c>
      <c r="G103" s="11">
        <v>1804100</v>
      </c>
      <c r="H103" s="11">
        <v>379900</v>
      </c>
      <c r="I103" s="11">
        <v>0</v>
      </c>
      <c r="J103" s="10">
        <v>447390</v>
      </c>
      <c r="K103" s="11">
        <v>232200</v>
      </c>
      <c r="L103" s="11">
        <v>62600</v>
      </c>
      <c r="M103" s="11">
        <v>36500</v>
      </c>
      <c r="N103" s="11">
        <v>215190</v>
      </c>
      <c r="O103" s="11">
        <v>192390</v>
      </c>
      <c r="P103" s="10">
        <f t="shared" si="2"/>
        <v>3210920</v>
      </c>
    </row>
    <row r="104" spans="1:16" ht="25.5">
      <c r="A104" s="6" t="s">
        <v>276</v>
      </c>
      <c r="B104" s="6" t="s">
        <v>277</v>
      </c>
      <c r="C104" s="8"/>
      <c r="D104" s="9" t="s">
        <v>278</v>
      </c>
      <c r="E104" s="10">
        <v>1814200</v>
      </c>
      <c r="F104" s="11">
        <v>1814200</v>
      </c>
      <c r="G104" s="11">
        <v>757300</v>
      </c>
      <c r="H104" s="11">
        <v>25900</v>
      </c>
      <c r="I104" s="11">
        <v>0</v>
      </c>
      <c r="J104" s="10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0">
        <f t="shared" si="2"/>
        <v>1814200</v>
      </c>
    </row>
    <row r="105" spans="1:16" ht="25.5">
      <c r="A105" s="13" t="s">
        <v>279</v>
      </c>
      <c r="B105" s="13" t="s">
        <v>281</v>
      </c>
      <c r="C105" s="14" t="s">
        <v>280</v>
      </c>
      <c r="D105" s="15" t="s">
        <v>282</v>
      </c>
      <c r="E105" s="16">
        <v>984200</v>
      </c>
      <c r="F105" s="17">
        <v>984200</v>
      </c>
      <c r="G105" s="17">
        <v>757300</v>
      </c>
      <c r="H105" s="17">
        <v>25900</v>
      </c>
      <c r="I105" s="17">
        <v>0</v>
      </c>
      <c r="J105" s="16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6">
        <f t="shared" si="2"/>
        <v>984200</v>
      </c>
    </row>
    <row r="106" spans="1:16">
      <c r="A106" s="13" t="s">
        <v>283</v>
      </c>
      <c r="B106" s="13" t="s">
        <v>284</v>
      </c>
      <c r="C106" s="14" t="s">
        <v>280</v>
      </c>
      <c r="D106" s="15" t="s">
        <v>285</v>
      </c>
      <c r="E106" s="16">
        <v>830000</v>
      </c>
      <c r="F106" s="17">
        <v>830000</v>
      </c>
      <c r="G106" s="17">
        <v>0</v>
      </c>
      <c r="H106" s="17">
        <v>0</v>
      </c>
      <c r="I106" s="17">
        <v>0</v>
      </c>
      <c r="J106" s="16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6">
        <f t="shared" si="2"/>
        <v>830000</v>
      </c>
    </row>
    <row r="107" spans="1:16">
      <c r="A107" s="6" t="s">
        <v>286</v>
      </c>
      <c r="B107" s="6" t="s">
        <v>287</v>
      </c>
      <c r="C107" s="8"/>
      <c r="D107" s="9" t="s">
        <v>288</v>
      </c>
      <c r="E107" s="10">
        <v>400000</v>
      </c>
      <c r="F107" s="11">
        <v>400000</v>
      </c>
      <c r="G107" s="11">
        <v>0</v>
      </c>
      <c r="H107" s="11">
        <v>0</v>
      </c>
      <c r="I107" s="11">
        <v>0</v>
      </c>
      <c r="J107" s="10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0">
        <f t="shared" si="2"/>
        <v>400000</v>
      </c>
    </row>
    <row r="108" spans="1:16" ht="25.5">
      <c r="A108" s="13" t="s">
        <v>289</v>
      </c>
      <c r="B108" s="13" t="s">
        <v>290</v>
      </c>
      <c r="C108" s="14" t="s">
        <v>108</v>
      </c>
      <c r="D108" s="15" t="s">
        <v>291</v>
      </c>
      <c r="E108" s="16">
        <v>400000</v>
      </c>
      <c r="F108" s="17">
        <v>400000</v>
      </c>
      <c r="G108" s="17">
        <v>0</v>
      </c>
      <c r="H108" s="17">
        <v>0</v>
      </c>
      <c r="I108" s="17">
        <v>0</v>
      </c>
      <c r="J108" s="16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6">
        <f t="shared" si="2"/>
        <v>400000</v>
      </c>
    </row>
    <row r="109" spans="1:16" ht="25.5">
      <c r="A109" s="6" t="s">
        <v>292</v>
      </c>
      <c r="B109" s="6" t="s">
        <v>293</v>
      </c>
      <c r="C109" s="8"/>
      <c r="D109" s="9" t="s">
        <v>294</v>
      </c>
      <c r="E109" s="10">
        <v>3535744</v>
      </c>
      <c r="F109" s="11">
        <v>3535744</v>
      </c>
      <c r="G109" s="11">
        <v>2116800</v>
      </c>
      <c r="H109" s="11">
        <v>345000</v>
      </c>
      <c r="I109" s="11">
        <v>0</v>
      </c>
      <c r="J109" s="10">
        <v>1480135</v>
      </c>
      <c r="K109" s="11">
        <v>84000</v>
      </c>
      <c r="L109" s="11">
        <v>6000</v>
      </c>
      <c r="M109" s="11">
        <v>0</v>
      </c>
      <c r="N109" s="11">
        <v>1396135</v>
      </c>
      <c r="O109" s="11">
        <v>1396135</v>
      </c>
      <c r="P109" s="10">
        <f t="shared" ref="P109:P140" si="3">E109+J109</f>
        <v>5015879</v>
      </c>
    </row>
    <row r="110" spans="1:16" ht="51">
      <c r="A110" s="13" t="s">
        <v>295</v>
      </c>
      <c r="B110" s="13" t="s">
        <v>296</v>
      </c>
      <c r="C110" s="14" t="s">
        <v>108</v>
      </c>
      <c r="D110" s="15" t="s">
        <v>297</v>
      </c>
      <c r="E110" s="16">
        <v>3535744</v>
      </c>
      <c r="F110" s="17">
        <v>3535744</v>
      </c>
      <c r="G110" s="17">
        <v>2116800</v>
      </c>
      <c r="H110" s="17">
        <v>345000</v>
      </c>
      <c r="I110" s="17">
        <v>0</v>
      </c>
      <c r="J110" s="16">
        <v>1480135</v>
      </c>
      <c r="K110" s="17">
        <v>84000</v>
      </c>
      <c r="L110" s="17">
        <v>6000</v>
      </c>
      <c r="M110" s="17">
        <v>0</v>
      </c>
      <c r="N110" s="17">
        <v>1396135</v>
      </c>
      <c r="O110" s="17">
        <v>1396135</v>
      </c>
      <c r="P110" s="16">
        <f t="shared" si="3"/>
        <v>5015879</v>
      </c>
    </row>
    <row r="111" spans="1:16" ht="25.5">
      <c r="A111" s="6" t="s">
        <v>298</v>
      </c>
      <c r="B111" s="7"/>
      <c r="C111" s="8"/>
      <c r="D111" s="9" t="s">
        <v>299</v>
      </c>
      <c r="E111" s="10">
        <v>50346904.490000002</v>
      </c>
      <c r="F111" s="11">
        <v>50346904.490000002</v>
      </c>
      <c r="G111" s="11">
        <v>1723000</v>
      </c>
      <c r="H111" s="11">
        <v>4181200</v>
      </c>
      <c r="I111" s="11">
        <v>0</v>
      </c>
      <c r="J111" s="10">
        <v>66700100</v>
      </c>
      <c r="K111" s="11">
        <v>2083860</v>
      </c>
      <c r="L111" s="11">
        <v>0</v>
      </c>
      <c r="M111" s="11">
        <v>0</v>
      </c>
      <c r="N111" s="11">
        <v>64616240</v>
      </c>
      <c r="O111" s="11">
        <v>60742168</v>
      </c>
      <c r="P111" s="10">
        <f t="shared" si="3"/>
        <v>117047004.49000001</v>
      </c>
    </row>
    <row r="112" spans="1:16" ht="25.5">
      <c r="A112" s="6" t="s">
        <v>300</v>
      </c>
      <c r="B112" s="7"/>
      <c r="C112" s="8"/>
      <c r="D112" s="9" t="s">
        <v>299</v>
      </c>
      <c r="E112" s="10">
        <v>50346904.490000002</v>
      </c>
      <c r="F112" s="11">
        <v>50346904.490000002</v>
      </c>
      <c r="G112" s="11">
        <v>1723000</v>
      </c>
      <c r="H112" s="11">
        <v>4181200</v>
      </c>
      <c r="I112" s="11">
        <v>0</v>
      </c>
      <c r="J112" s="10">
        <v>66700100</v>
      </c>
      <c r="K112" s="11">
        <v>2083860</v>
      </c>
      <c r="L112" s="11">
        <v>0</v>
      </c>
      <c r="M112" s="11">
        <v>0</v>
      </c>
      <c r="N112" s="11">
        <v>64616240</v>
      </c>
      <c r="O112" s="11">
        <v>60742168</v>
      </c>
      <c r="P112" s="10">
        <f t="shared" si="3"/>
        <v>117047004.49000001</v>
      </c>
    </row>
    <row r="113" spans="1:16" ht="38.25">
      <c r="A113" s="6" t="s">
        <v>301</v>
      </c>
      <c r="B113" s="6" t="s">
        <v>24</v>
      </c>
      <c r="C113" s="12" t="s">
        <v>23</v>
      </c>
      <c r="D113" s="9" t="s">
        <v>25</v>
      </c>
      <c r="E113" s="10">
        <v>2175400</v>
      </c>
      <c r="F113" s="11">
        <v>2175400</v>
      </c>
      <c r="G113" s="11">
        <v>1723000</v>
      </c>
      <c r="H113" s="11">
        <v>0</v>
      </c>
      <c r="I113" s="11">
        <v>0</v>
      </c>
      <c r="J113" s="10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0">
        <f t="shared" si="3"/>
        <v>2175400</v>
      </c>
    </row>
    <row r="114" spans="1:16">
      <c r="A114" s="6" t="s">
        <v>302</v>
      </c>
      <c r="B114" s="6" t="s">
        <v>28</v>
      </c>
      <c r="C114" s="12" t="s">
        <v>27</v>
      </c>
      <c r="D114" s="9" t="s">
        <v>29</v>
      </c>
      <c r="E114" s="10">
        <v>399998</v>
      </c>
      <c r="F114" s="11">
        <v>399998</v>
      </c>
      <c r="G114" s="11">
        <v>0</v>
      </c>
      <c r="H114" s="11">
        <v>0</v>
      </c>
      <c r="I114" s="11">
        <v>0</v>
      </c>
      <c r="J114" s="10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0">
        <f t="shared" si="3"/>
        <v>399998</v>
      </c>
    </row>
    <row r="115" spans="1:16" ht="25.5">
      <c r="A115" s="6" t="s">
        <v>303</v>
      </c>
      <c r="B115" s="6" t="s">
        <v>304</v>
      </c>
      <c r="C115" s="8"/>
      <c r="D115" s="9" t="s">
        <v>305</v>
      </c>
      <c r="E115" s="10">
        <v>1624974</v>
      </c>
      <c r="F115" s="11">
        <v>1624974</v>
      </c>
      <c r="G115" s="11">
        <v>0</v>
      </c>
      <c r="H115" s="11">
        <v>0</v>
      </c>
      <c r="I115" s="11">
        <v>0</v>
      </c>
      <c r="J115" s="10">
        <v>3220000</v>
      </c>
      <c r="K115" s="11">
        <v>0</v>
      </c>
      <c r="L115" s="11">
        <v>0</v>
      </c>
      <c r="M115" s="11">
        <v>0</v>
      </c>
      <c r="N115" s="11">
        <v>3220000</v>
      </c>
      <c r="O115" s="11">
        <v>3220000</v>
      </c>
      <c r="P115" s="10">
        <f t="shared" si="3"/>
        <v>4844974</v>
      </c>
    </row>
    <row r="116" spans="1:16" ht="25.5">
      <c r="A116" s="13" t="s">
        <v>306</v>
      </c>
      <c r="B116" s="13" t="s">
        <v>308</v>
      </c>
      <c r="C116" s="14" t="s">
        <v>307</v>
      </c>
      <c r="D116" s="15" t="s">
        <v>309</v>
      </c>
      <c r="E116" s="16">
        <v>199000</v>
      </c>
      <c r="F116" s="17">
        <v>199000</v>
      </c>
      <c r="G116" s="17">
        <v>0</v>
      </c>
      <c r="H116" s="17">
        <v>0</v>
      </c>
      <c r="I116" s="17">
        <v>0</v>
      </c>
      <c r="J116" s="16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6">
        <f t="shared" si="3"/>
        <v>199000</v>
      </c>
    </row>
    <row r="117" spans="1:16" ht="25.5">
      <c r="A117" s="13" t="s">
        <v>310</v>
      </c>
      <c r="B117" s="13" t="s">
        <v>311</v>
      </c>
      <c r="C117" s="14" t="s">
        <v>307</v>
      </c>
      <c r="D117" s="15" t="s">
        <v>312</v>
      </c>
      <c r="E117" s="16">
        <v>199000</v>
      </c>
      <c r="F117" s="17">
        <v>199000</v>
      </c>
      <c r="G117" s="17">
        <v>0</v>
      </c>
      <c r="H117" s="17">
        <v>0</v>
      </c>
      <c r="I117" s="17">
        <v>0</v>
      </c>
      <c r="J117" s="16">
        <v>220000</v>
      </c>
      <c r="K117" s="17">
        <v>0</v>
      </c>
      <c r="L117" s="17">
        <v>0</v>
      </c>
      <c r="M117" s="17">
        <v>0</v>
      </c>
      <c r="N117" s="17">
        <v>220000</v>
      </c>
      <c r="O117" s="17">
        <v>220000</v>
      </c>
      <c r="P117" s="16">
        <f t="shared" si="3"/>
        <v>419000</v>
      </c>
    </row>
    <row r="118" spans="1:16" ht="38.25">
      <c r="A118" s="13" t="s">
        <v>313</v>
      </c>
      <c r="B118" s="13" t="s">
        <v>314</v>
      </c>
      <c r="C118" s="14" t="s">
        <v>307</v>
      </c>
      <c r="D118" s="15" t="s">
        <v>315</v>
      </c>
      <c r="E118" s="16">
        <v>199000</v>
      </c>
      <c r="F118" s="17">
        <v>199000</v>
      </c>
      <c r="G118" s="17">
        <v>0</v>
      </c>
      <c r="H118" s="17">
        <v>0</v>
      </c>
      <c r="I118" s="17">
        <v>0</v>
      </c>
      <c r="J118" s="16">
        <v>3000000</v>
      </c>
      <c r="K118" s="17">
        <v>0</v>
      </c>
      <c r="L118" s="17">
        <v>0</v>
      </c>
      <c r="M118" s="17">
        <v>0</v>
      </c>
      <c r="N118" s="17">
        <v>3000000</v>
      </c>
      <c r="O118" s="17">
        <v>3000000</v>
      </c>
      <c r="P118" s="16">
        <f t="shared" si="3"/>
        <v>3199000</v>
      </c>
    </row>
    <row r="119" spans="1:16" ht="25.5">
      <c r="A119" s="13" t="s">
        <v>316</v>
      </c>
      <c r="B119" s="13" t="s">
        <v>317</v>
      </c>
      <c r="C119" s="14" t="s">
        <v>307</v>
      </c>
      <c r="D119" s="15" t="s">
        <v>318</v>
      </c>
      <c r="E119" s="16">
        <v>1027974</v>
      </c>
      <c r="F119" s="17">
        <v>1027974</v>
      </c>
      <c r="G119" s="17">
        <v>0</v>
      </c>
      <c r="H119" s="17">
        <v>0</v>
      </c>
      <c r="I119" s="17">
        <v>0</v>
      </c>
      <c r="J119" s="16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6">
        <f t="shared" si="3"/>
        <v>1027974</v>
      </c>
    </row>
    <row r="120" spans="1:16">
      <c r="A120" s="6" t="s">
        <v>319</v>
      </c>
      <c r="B120" s="6" t="s">
        <v>320</v>
      </c>
      <c r="C120" s="12" t="s">
        <v>307</v>
      </c>
      <c r="D120" s="9" t="s">
        <v>321</v>
      </c>
      <c r="E120" s="10">
        <v>26251620</v>
      </c>
      <c r="F120" s="11">
        <v>26251620</v>
      </c>
      <c r="G120" s="11">
        <v>0</v>
      </c>
      <c r="H120" s="11">
        <v>4181200</v>
      </c>
      <c r="I120" s="11">
        <v>0</v>
      </c>
      <c r="J120" s="10">
        <v>9214068</v>
      </c>
      <c r="K120" s="11">
        <v>0</v>
      </c>
      <c r="L120" s="11">
        <v>0</v>
      </c>
      <c r="M120" s="11">
        <v>0</v>
      </c>
      <c r="N120" s="11">
        <v>9214068</v>
      </c>
      <c r="O120" s="11">
        <v>9214068</v>
      </c>
      <c r="P120" s="10">
        <f t="shared" si="3"/>
        <v>35465688</v>
      </c>
    </row>
    <row r="121" spans="1:16" ht="25.5">
      <c r="A121" s="6" t="s">
        <v>322</v>
      </c>
      <c r="B121" s="6" t="s">
        <v>324</v>
      </c>
      <c r="C121" s="12" t="s">
        <v>323</v>
      </c>
      <c r="D121" s="9" t="s">
        <v>325</v>
      </c>
      <c r="E121" s="10">
        <v>50000</v>
      </c>
      <c r="F121" s="11">
        <v>50000</v>
      </c>
      <c r="G121" s="11">
        <v>0</v>
      </c>
      <c r="H121" s="11">
        <v>0</v>
      </c>
      <c r="I121" s="11">
        <v>0</v>
      </c>
      <c r="J121" s="10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0">
        <f t="shared" si="3"/>
        <v>50000</v>
      </c>
    </row>
    <row r="122" spans="1:16" ht="25.5">
      <c r="A122" s="6" t="s">
        <v>326</v>
      </c>
      <c r="B122" s="6" t="s">
        <v>327</v>
      </c>
      <c r="C122" s="8"/>
      <c r="D122" s="9" t="s">
        <v>328</v>
      </c>
      <c r="E122" s="10">
        <v>19316000</v>
      </c>
      <c r="F122" s="11">
        <v>19316000</v>
      </c>
      <c r="G122" s="11">
        <v>0</v>
      </c>
      <c r="H122" s="11">
        <v>0</v>
      </c>
      <c r="I122" s="11">
        <v>0</v>
      </c>
      <c r="J122" s="10">
        <v>39111807</v>
      </c>
      <c r="K122" s="11">
        <v>0</v>
      </c>
      <c r="L122" s="11">
        <v>0</v>
      </c>
      <c r="M122" s="11">
        <v>0</v>
      </c>
      <c r="N122" s="11">
        <v>39111807</v>
      </c>
      <c r="O122" s="11">
        <v>39111807</v>
      </c>
      <c r="P122" s="10">
        <f t="shared" si="3"/>
        <v>58427807</v>
      </c>
    </row>
    <row r="123" spans="1:16" ht="38.25">
      <c r="A123" s="13" t="s">
        <v>329</v>
      </c>
      <c r="B123" s="13" t="s">
        <v>331</v>
      </c>
      <c r="C123" s="14" t="s">
        <v>330</v>
      </c>
      <c r="D123" s="15" t="s">
        <v>332</v>
      </c>
      <c r="E123" s="16">
        <v>19316000</v>
      </c>
      <c r="F123" s="17">
        <v>19316000</v>
      </c>
      <c r="G123" s="17">
        <v>0</v>
      </c>
      <c r="H123" s="17">
        <v>0</v>
      </c>
      <c r="I123" s="17">
        <v>0</v>
      </c>
      <c r="J123" s="16">
        <v>39111807</v>
      </c>
      <c r="K123" s="17">
        <v>0</v>
      </c>
      <c r="L123" s="17">
        <v>0</v>
      </c>
      <c r="M123" s="17">
        <v>0</v>
      </c>
      <c r="N123" s="17">
        <v>39111807</v>
      </c>
      <c r="O123" s="17">
        <v>39111807</v>
      </c>
      <c r="P123" s="16">
        <f t="shared" si="3"/>
        <v>58427807</v>
      </c>
    </row>
    <row r="124" spans="1:16" ht="25.5">
      <c r="A124" s="6" t="s">
        <v>333</v>
      </c>
      <c r="B124" s="6" t="s">
        <v>334</v>
      </c>
      <c r="C124" s="12" t="s">
        <v>48</v>
      </c>
      <c r="D124" s="9" t="s">
        <v>335</v>
      </c>
      <c r="E124" s="10">
        <v>0</v>
      </c>
      <c r="F124" s="11">
        <v>0</v>
      </c>
      <c r="G124" s="11">
        <v>0</v>
      </c>
      <c r="H124" s="11">
        <v>0</v>
      </c>
      <c r="I124" s="11">
        <v>0</v>
      </c>
      <c r="J124" s="10">
        <v>9196293</v>
      </c>
      <c r="K124" s="11">
        <v>0</v>
      </c>
      <c r="L124" s="11">
        <v>0</v>
      </c>
      <c r="M124" s="11">
        <v>0</v>
      </c>
      <c r="N124" s="11">
        <v>9196293</v>
      </c>
      <c r="O124" s="11">
        <v>9196293</v>
      </c>
      <c r="P124" s="10">
        <f t="shared" si="3"/>
        <v>9196293</v>
      </c>
    </row>
    <row r="125" spans="1:16">
      <c r="A125" s="6" t="s">
        <v>336</v>
      </c>
      <c r="B125" s="6" t="s">
        <v>45</v>
      </c>
      <c r="C125" s="8"/>
      <c r="D125" s="9" t="s">
        <v>46</v>
      </c>
      <c r="E125" s="10">
        <v>0</v>
      </c>
      <c r="F125" s="11">
        <v>0</v>
      </c>
      <c r="G125" s="11">
        <v>0</v>
      </c>
      <c r="H125" s="11">
        <v>0</v>
      </c>
      <c r="I125" s="11">
        <v>0</v>
      </c>
      <c r="J125" s="10">
        <v>1041072</v>
      </c>
      <c r="K125" s="11">
        <v>235000</v>
      </c>
      <c r="L125" s="11">
        <v>0</v>
      </c>
      <c r="M125" s="11">
        <v>0</v>
      </c>
      <c r="N125" s="11">
        <v>806072</v>
      </c>
      <c r="O125" s="11">
        <v>0</v>
      </c>
      <c r="P125" s="10">
        <f t="shared" si="3"/>
        <v>1041072</v>
      </c>
    </row>
    <row r="126" spans="1:16" ht="89.25">
      <c r="A126" s="13" t="s">
        <v>337</v>
      </c>
      <c r="B126" s="13" t="s">
        <v>49</v>
      </c>
      <c r="C126" s="14" t="s">
        <v>48</v>
      </c>
      <c r="D126" s="15" t="s">
        <v>50</v>
      </c>
      <c r="E126" s="16">
        <v>0</v>
      </c>
      <c r="F126" s="17">
        <v>0</v>
      </c>
      <c r="G126" s="17">
        <v>0</v>
      </c>
      <c r="H126" s="17">
        <v>0</v>
      </c>
      <c r="I126" s="17">
        <v>0</v>
      </c>
      <c r="J126" s="16">
        <v>1041072</v>
      </c>
      <c r="K126" s="17">
        <v>235000</v>
      </c>
      <c r="L126" s="17">
        <v>0</v>
      </c>
      <c r="M126" s="17">
        <v>0</v>
      </c>
      <c r="N126" s="17">
        <v>806072</v>
      </c>
      <c r="O126" s="17">
        <v>0</v>
      </c>
      <c r="P126" s="16">
        <f t="shared" si="3"/>
        <v>1041072</v>
      </c>
    </row>
    <row r="127" spans="1:16" ht="38.25">
      <c r="A127" s="6" t="s">
        <v>338</v>
      </c>
      <c r="B127" s="6" t="s">
        <v>53</v>
      </c>
      <c r="C127" s="12" t="s">
        <v>52</v>
      </c>
      <c r="D127" s="9" t="s">
        <v>54</v>
      </c>
      <c r="E127" s="10">
        <v>528912.49</v>
      </c>
      <c r="F127" s="11">
        <v>528912.49</v>
      </c>
      <c r="G127" s="11">
        <v>0</v>
      </c>
      <c r="H127" s="11">
        <v>0</v>
      </c>
      <c r="I127" s="11">
        <v>0</v>
      </c>
      <c r="J127" s="10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0">
        <f t="shared" si="3"/>
        <v>528912.49</v>
      </c>
    </row>
    <row r="128" spans="1:16" ht="25.5">
      <c r="A128" s="6" t="s">
        <v>339</v>
      </c>
      <c r="B128" s="6" t="s">
        <v>64</v>
      </c>
      <c r="C128" s="12" t="s">
        <v>63</v>
      </c>
      <c r="D128" s="9" t="s">
        <v>65</v>
      </c>
      <c r="E128" s="10">
        <v>0</v>
      </c>
      <c r="F128" s="11">
        <v>0</v>
      </c>
      <c r="G128" s="11">
        <v>0</v>
      </c>
      <c r="H128" s="11">
        <v>0</v>
      </c>
      <c r="I128" s="11">
        <v>0</v>
      </c>
      <c r="J128" s="10">
        <v>4916860</v>
      </c>
      <c r="K128" s="11">
        <v>1848860</v>
      </c>
      <c r="L128" s="11">
        <v>0</v>
      </c>
      <c r="M128" s="11">
        <v>0</v>
      </c>
      <c r="N128" s="11">
        <v>3068000</v>
      </c>
      <c r="O128" s="11">
        <v>0</v>
      </c>
      <c r="P128" s="10">
        <f t="shared" si="3"/>
        <v>4916860</v>
      </c>
    </row>
    <row r="129" spans="1:16" ht="25.5">
      <c r="A129" s="6" t="s">
        <v>340</v>
      </c>
      <c r="B129" s="7"/>
      <c r="C129" s="8"/>
      <c r="D129" s="9" t="s">
        <v>341</v>
      </c>
      <c r="E129" s="10">
        <v>2451800</v>
      </c>
      <c r="F129" s="11">
        <v>2451800</v>
      </c>
      <c r="G129" s="11">
        <v>1774100</v>
      </c>
      <c r="H129" s="11">
        <v>29000</v>
      </c>
      <c r="I129" s="11">
        <v>0</v>
      </c>
      <c r="J129" s="10">
        <v>154198508</v>
      </c>
      <c r="K129" s="11">
        <v>591800</v>
      </c>
      <c r="L129" s="11">
        <v>0</v>
      </c>
      <c r="M129" s="11">
        <v>0</v>
      </c>
      <c r="N129" s="11">
        <v>153606708</v>
      </c>
      <c r="O129" s="11">
        <v>132274710</v>
      </c>
      <c r="P129" s="10">
        <f t="shared" si="3"/>
        <v>156650308</v>
      </c>
    </row>
    <row r="130" spans="1:16" ht="25.5">
      <c r="A130" s="6" t="s">
        <v>342</v>
      </c>
      <c r="B130" s="7"/>
      <c r="C130" s="8"/>
      <c r="D130" s="9" t="s">
        <v>341</v>
      </c>
      <c r="E130" s="10">
        <v>2451800</v>
      </c>
      <c r="F130" s="11">
        <v>2451800</v>
      </c>
      <c r="G130" s="11">
        <v>1774100</v>
      </c>
      <c r="H130" s="11">
        <v>29000</v>
      </c>
      <c r="I130" s="11">
        <v>0</v>
      </c>
      <c r="J130" s="10">
        <v>154198508</v>
      </c>
      <c r="K130" s="11">
        <v>591800</v>
      </c>
      <c r="L130" s="11">
        <v>0</v>
      </c>
      <c r="M130" s="11">
        <v>0</v>
      </c>
      <c r="N130" s="11">
        <v>153606708</v>
      </c>
      <c r="O130" s="11">
        <v>132274710</v>
      </c>
      <c r="P130" s="10">
        <f t="shared" si="3"/>
        <v>156650308</v>
      </c>
    </row>
    <row r="131" spans="1:16" ht="38.25">
      <c r="A131" s="6" t="s">
        <v>343</v>
      </c>
      <c r="B131" s="6" t="s">
        <v>24</v>
      </c>
      <c r="C131" s="12" t="s">
        <v>23</v>
      </c>
      <c r="D131" s="9" t="s">
        <v>25</v>
      </c>
      <c r="E131" s="10">
        <v>2341800</v>
      </c>
      <c r="F131" s="11">
        <v>2341800</v>
      </c>
      <c r="G131" s="11">
        <v>1774100</v>
      </c>
      <c r="H131" s="11">
        <v>29000</v>
      </c>
      <c r="I131" s="11">
        <v>0</v>
      </c>
      <c r="J131" s="10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0">
        <f t="shared" si="3"/>
        <v>2341800</v>
      </c>
    </row>
    <row r="132" spans="1:16">
      <c r="A132" s="6" t="s">
        <v>344</v>
      </c>
      <c r="B132" s="6" t="s">
        <v>28</v>
      </c>
      <c r="C132" s="12" t="s">
        <v>27</v>
      </c>
      <c r="D132" s="9" t="s">
        <v>29</v>
      </c>
      <c r="E132" s="10">
        <v>110000</v>
      </c>
      <c r="F132" s="11">
        <v>110000</v>
      </c>
      <c r="G132" s="11">
        <v>0</v>
      </c>
      <c r="H132" s="11">
        <v>0</v>
      </c>
      <c r="I132" s="11">
        <v>0</v>
      </c>
      <c r="J132" s="10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0">
        <f t="shared" si="3"/>
        <v>110000</v>
      </c>
    </row>
    <row r="133" spans="1:16">
      <c r="A133" s="6" t="s">
        <v>345</v>
      </c>
      <c r="B133" s="6" t="s">
        <v>77</v>
      </c>
      <c r="C133" s="12" t="s">
        <v>76</v>
      </c>
      <c r="D133" s="9" t="s">
        <v>78</v>
      </c>
      <c r="E133" s="10">
        <v>0</v>
      </c>
      <c r="F133" s="11">
        <v>0</v>
      </c>
      <c r="G133" s="11">
        <v>0</v>
      </c>
      <c r="H133" s="11">
        <v>0</v>
      </c>
      <c r="I133" s="11">
        <v>0</v>
      </c>
      <c r="J133" s="10">
        <v>6538491</v>
      </c>
      <c r="K133" s="11">
        <v>0</v>
      </c>
      <c r="L133" s="11">
        <v>0</v>
      </c>
      <c r="M133" s="11">
        <v>0</v>
      </c>
      <c r="N133" s="11">
        <v>6538491</v>
      </c>
      <c r="O133" s="11">
        <v>6538491</v>
      </c>
      <c r="P133" s="10">
        <f t="shared" si="3"/>
        <v>6538491</v>
      </c>
    </row>
    <row r="134" spans="1:16" ht="63.75">
      <c r="A134" s="6" t="s">
        <v>346</v>
      </c>
      <c r="B134" s="6" t="s">
        <v>81</v>
      </c>
      <c r="C134" s="12" t="s">
        <v>80</v>
      </c>
      <c r="D134" s="9" t="s">
        <v>82</v>
      </c>
      <c r="E134" s="10">
        <v>0</v>
      </c>
      <c r="F134" s="11">
        <v>0</v>
      </c>
      <c r="G134" s="11">
        <v>0</v>
      </c>
      <c r="H134" s="11">
        <v>0</v>
      </c>
      <c r="I134" s="11">
        <v>0</v>
      </c>
      <c r="J134" s="10">
        <v>1214922</v>
      </c>
      <c r="K134" s="11">
        <v>0</v>
      </c>
      <c r="L134" s="11">
        <v>0</v>
      </c>
      <c r="M134" s="11">
        <v>0</v>
      </c>
      <c r="N134" s="11">
        <v>1214922</v>
      </c>
      <c r="O134" s="11">
        <v>1214922</v>
      </c>
      <c r="P134" s="10">
        <f t="shared" si="3"/>
        <v>1214922</v>
      </c>
    </row>
    <row r="135" spans="1:16" ht="25.5">
      <c r="A135" s="6" t="s">
        <v>347</v>
      </c>
      <c r="B135" s="6" t="s">
        <v>349</v>
      </c>
      <c r="C135" s="12" t="s">
        <v>348</v>
      </c>
      <c r="D135" s="9" t="s">
        <v>350</v>
      </c>
      <c r="E135" s="10">
        <v>0</v>
      </c>
      <c r="F135" s="11">
        <v>0</v>
      </c>
      <c r="G135" s="11">
        <v>0</v>
      </c>
      <c r="H135" s="11">
        <v>0</v>
      </c>
      <c r="I135" s="11">
        <v>0</v>
      </c>
      <c r="J135" s="10">
        <v>29841</v>
      </c>
      <c r="K135" s="11">
        <v>0</v>
      </c>
      <c r="L135" s="11">
        <v>0</v>
      </c>
      <c r="M135" s="11">
        <v>0</v>
      </c>
      <c r="N135" s="11">
        <v>29841</v>
      </c>
      <c r="O135" s="11">
        <v>29841</v>
      </c>
      <c r="P135" s="10">
        <f t="shared" si="3"/>
        <v>29841</v>
      </c>
    </row>
    <row r="136" spans="1:16" ht="25.5">
      <c r="A136" s="6" t="s">
        <v>351</v>
      </c>
      <c r="B136" s="6" t="s">
        <v>352</v>
      </c>
      <c r="C136" s="8"/>
      <c r="D136" s="9" t="s">
        <v>353</v>
      </c>
      <c r="E136" s="10">
        <v>0</v>
      </c>
      <c r="F136" s="11">
        <v>0</v>
      </c>
      <c r="G136" s="11">
        <v>0</v>
      </c>
      <c r="H136" s="11">
        <v>0</v>
      </c>
      <c r="I136" s="11">
        <v>0</v>
      </c>
      <c r="J136" s="10">
        <v>121377636</v>
      </c>
      <c r="K136" s="11">
        <v>0</v>
      </c>
      <c r="L136" s="11">
        <v>0</v>
      </c>
      <c r="M136" s="11">
        <v>0</v>
      </c>
      <c r="N136" s="11">
        <v>121377636</v>
      </c>
      <c r="O136" s="11">
        <v>121377636</v>
      </c>
      <c r="P136" s="10">
        <f t="shared" si="3"/>
        <v>121377636</v>
      </c>
    </row>
    <row r="137" spans="1:16">
      <c r="A137" s="13" t="s">
        <v>354</v>
      </c>
      <c r="B137" s="13" t="s">
        <v>355</v>
      </c>
      <c r="C137" s="14" t="s">
        <v>348</v>
      </c>
      <c r="D137" s="15" t="s">
        <v>356</v>
      </c>
      <c r="E137" s="16">
        <v>0</v>
      </c>
      <c r="F137" s="17">
        <v>0</v>
      </c>
      <c r="G137" s="17">
        <v>0</v>
      </c>
      <c r="H137" s="17">
        <v>0</v>
      </c>
      <c r="I137" s="17">
        <v>0</v>
      </c>
      <c r="J137" s="16">
        <v>116525636</v>
      </c>
      <c r="K137" s="17">
        <v>0</v>
      </c>
      <c r="L137" s="17">
        <v>0</v>
      </c>
      <c r="M137" s="17">
        <v>0</v>
      </c>
      <c r="N137" s="17">
        <v>116525636</v>
      </c>
      <c r="O137" s="17">
        <v>116525636</v>
      </c>
      <c r="P137" s="16">
        <f t="shared" si="3"/>
        <v>116525636</v>
      </c>
    </row>
    <row r="138" spans="1:16">
      <c r="A138" s="13" t="s">
        <v>357</v>
      </c>
      <c r="B138" s="13" t="s">
        <v>358</v>
      </c>
      <c r="C138" s="14" t="s">
        <v>348</v>
      </c>
      <c r="D138" s="15" t="s">
        <v>359</v>
      </c>
      <c r="E138" s="16">
        <v>0</v>
      </c>
      <c r="F138" s="17">
        <v>0</v>
      </c>
      <c r="G138" s="17">
        <v>0</v>
      </c>
      <c r="H138" s="17">
        <v>0</v>
      </c>
      <c r="I138" s="17">
        <v>0</v>
      </c>
      <c r="J138" s="16">
        <v>170000</v>
      </c>
      <c r="K138" s="17">
        <v>0</v>
      </c>
      <c r="L138" s="17">
        <v>0</v>
      </c>
      <c r="M138" s="17">
        <v>0</v>
      </c>
      <c r="N138" s="17">
        <v>170000</v>
      </c>
      <c r="O138" s="17">
        <v>170000</v>
      </c>
      <c r="P138" s="16">
        <f t="shared" si="3"/>
        <v>170000</v>
      </c>
    </row>
    <row r="139" spans="1:16">
      <c r="A139" s="13" t="s">
        <v>360</v>
      </c>
      <c r="B139" s="13" t="s">
        <v>361</v>
      </c>
      <c r="C139" s="14" t="s">
        <v>348</v>
      </c>
      <c r="D139" s="15" t="s">
        <v>362</v>
      </c>
      <c r="E139" s="16">
        <v>0</v>
      </c>
      <c r="F139" s="17">
        <v>0</v>
      </c>
      <c r="G139" s="17">
        <v>0</v>
      </c>
      <c r="H139" s="17">
        <v>0</v>
      </c>
      <c r="I139" s="17">
        <v>0</v>
      </c>
      <c r="J139" s="16">
        <v>4682000</v>
      </c>
      <c r="K139" s="17">
        <v>0</v>
      </c>
      <c r="L139" s="17">
        <v>0</v>
      </c>
      <c r="M139" s="17">
        <v>0</v>
      </c>
      <c r="N139" s="17">
        <v>4682000</v>
      </c>
      <c r="O139" s="17">
        <v>4682000</v>
      </c>
      <c r="P139" s="16">
        <f t="shared" si="3"/>
        <v>4682000</v>
      </c>
    </row>
    <row r="140" spans="1:16" ht="25.5">
      <c r="A140" s="6" t="s">
        <v>363</v>
      </c>
      <c r="B140" s="6" t="s">
        <v>327</v>
      </c>
      <c r="C140" s="8"/>
      <c r="D140" s="9" t="s">
        <v>328</v>
      </c>
      <c r="E140" s="10">
        <v>0</v>
      </c>
      <c r="F140" s="11">
        <v>0</v>
      </c>
      <c r="G140" s="11">
        <v>0</v>
      </c>
      <c r="H140" s="11">
        <v>0</v>
      </c>
      <c r="I140" s="11">
        <v>0</v>
      </c>
      <c r="J140" s="10">
        <v>3113820</v>
      </c>
      <c r="K140" s="11">
        <v>0</v>
      </c>
      <c r="L140" s="11">
        <v>0</v>
      </c>
      <c r="M140" s="11">
        <v>0</v>
      </c>
      <c r="N140" s="11">
        <v>3113820</v>
      </c>
      <c r="O140" s="11">
        <v>3113820</v>
      </c>
      <c r="P140" s="10">
        <f t="shared" si="3"/>
        <v>3113820</v>
      </c>
    </row>
    <row r="141" spans="1:16" ht="38.25">
      <c r="A141" s="13" t="s">
        <v>364</v>
      </c>
      <c r="B141" s="13" t="s">
        <v>331</v>
      </c>
      <c r="C141" s="14" t="s">
        <v>330</v>
      </c>
      <c r="D141" s="15" t="s">
        <v>332</v>
      </c>
      <c r="E141" s="16">
        <v>0</v>
      </c>
      <c r="F141" s="17">
        <v>0</v>
      </c>
      <c r="G141" s="17">
        <v>0</v>
      </c>
      <c r="H141" s="17">
        <v>0</v>
      </c>
      <c r="I141" s="17">
        <v>0</v>
      </c>
      <c r="J141" s="16">
        <v>3113820</v>
      </c>
      <c r="K141" s="17">
        <v>0</v>
      </c>
      <c r="L141" s="17">
        <v>0</v>
      </c>
      <c r="M141" s="17">
        <v>0</v>
      </c>
      <c r="N141" s="17">
        <v>3113820</v>
      </c>
      <c r="O141" s="17">
        <v>3113820</v>
      </c>
      <c r="P141" s="16">
        <f t="shared" ref="P141:P160" si="4">E141+J141</f>
        <v>3113820</v>
      </c>
    </row>
    <row r="142" spans="1:16">
      <c r="A142" s="6" t="s">
        <v>365</v>
      </c>
      <c r="B142" s="6" t="s">
        <v>45</v>
      </c>
      <c r="C142" s="8"/>
      <c r="D142" s="9" t="s">
        <v>46</v>
      </c>
      <c r="E142" s="10">
        <v>0</v>
      </c>
      <c r="F142" s="11">
        <v>0</v>
      </c>
      <c r="G142" s="11">
        <v>0</v>
      </c>
      <c r="H142" s="11">
        <v>0</v>
      </c>
      <c r="I142" s="11">
        <v>0</v>
      </c>
      <c r="J142" s="10">
        <v>1130928</v>
      </c>
      <c r="K142" s="11">
        <v>531800</v>
      </c>
      <c r="L142" s="11">
        <v>0</v>
      </c>
      <c r="M142" s="11">
        <v>0</v>
      </c>
      <c r="N142" s="11">
        <v>599128</v>
      </c>
      <c r="O142" s="11">
        <v>0</v>
      </c>
      <c r="P142" s="10">
        <f t="shared" si="4"/>
        <v>1130928</v>
      </c>
    </row>
    <row r="143" spans="1:16" ht="89.25">
      <c r="A143" s="13" t="s">
        <v>366</v>
      </c>
      <c r="B143" s="13" t="s">
        <v>49</v>
      </c>
      <c r="C143" s="14" t="s">
        <v>48</v>
      </c>
      <c r="D143" s="15" t="s">
        <v>50</v>
      </c>
      <c r="E143" s="16">
        <v>0</v>
      </c>
      <c r="F143" s="17">
        <v>0</v>
      </c>
      <c r="G143" s="17">
        <v>0</v>
      </c>
      <c r="H143" s="17">
        <v>0</v>
      </c>
      <c r="I143" s="17">
        <v>0</v>
      </c>
      <c r="J143" s="16">
        <v>1130928</v>
      </c>
      <c r="K143" s="17">
        <v>531800</v>
      </c>
      <c r="L143" s="17">
        <v>0</v>
      </c>
      <c r="M143" s="17">
        <v>0</v>
      </c>
      <c r="N143" s="17">
        <v>599128</v>
      </c>
      <c r="O143" s="17">
        <v>0</v>
      </c>
      <c r="P143" s="16">
        <f t="shared" si="4"/>
        <v>1130928</v>
      </c>
    </row>
    <row r="144" spans="1:16" ht="25.5">
      <c r="A144" s="6" t="s">
        <v>367</v>
      </c>
      <c r="B144" s="6" t="s">
        <v>64</v>
      </c>
      <c r="C144" s="12" t="s">
        <v>63</v>
      </c>
      <c r="D144" s="9" t="s">
        <v>65</v>
      </c>
      <c r="E144" s="10">
        <v>0</v>
      </c>
      <c r="F144" s="11">
        <v>0</v>
      </c>
      <c r="G144" s="11">
        <v>0</v>
      </c>
      <c r="H144" s="11">
        <v>0</v>
      </c>
      <c r="I144" s="11">
        <v>0</v>
      </c>
      <c r="J144" s="10">
        <v>20792870</v>
      </c>
      <c r="K144" s="11">
        <v>60000</v>
      </c>
      <c r="L144" s="11">
        <v>0</v>
      </c>
      <c r="M144" s="11">
        <v>0</v>
      </c>
      <c r="N144" s="11">
        <v>20732870</v>
      </c>
      <c r="O144" s="11">
        <v>0</v>
      </c>
      <c r="P144" s="10">
        <f t="shared" si="4"/>
        <v>20792870</v>
      </c>
    </row>
    <row r="145" spans="1:16" ht="25.5">
      <c r="A145" s="6" t="s">
        <v>368</v>
      </c>
      <c r="B145" s="7"/>
      <c r="C145" s="8"/>
      <c r="D145" s="9" t="s">
        <v>369</v>
      </c>
      <c r="E145" s="10">
        <v>2844559</v>
      </c>
      <c r="F145" s="11">
        <v>2844559</v>
      </c>
      <c r="G145" s="11">
        <v>2100700</v>
      </c>
      <c r="H145" s="11">
        <v>78500</v>
      </c>
      <c r="I145" s="11">
        <v>0</v>
      </c>
      <c r="J145" s="10">
        <v>141120</v>
      </c>
      <c r="K145" s="11">
        <v>0</v>
      </c>
      <c r="L145" s="11">
        <v>0</v>
      </c>
      <c r="M145" s="11">
        <v>0</v>
      </c>
      <c r="N145" s="11">
        <v>141120</v>
      </c>
      <c r="O145" s="11">
        <v>141120</v>
      </c>
      <c r="P145" s="10">
        <f t="shared" si="4"/>
        <v>2985679</v>
      </c>
    </row>
    <row r="146" spans="1:16" ht="25.5">
      <c r="A146" s="6" t="s">
        <v>370</v>
      </c>
      <c r="B146" s="7"/>
      <c r="C146" s="8"/>
      <c r="D146" s="9" t="s">
        <v>369</v>
      </c>
      <c r="E146" s="10">
        <v>2844559</v>
      </c>
      <c r="F146" s="11">
        <v>2844559</v>
      </c>
      <c r="G146" s="11">
        <v>2100700</v>
      </c>
      <c r="H146" s="11">
        <v>78500</v>
      </c>
      <c r="I146" s="11">
        <v>0</v>
      </c>
      <c r="J146" s="10">
        <v>141120</v>
      </c>
      <c r="K146" s="11">
        <v>0</v>
      </c>
      <c r="L146" s="11">
        <v>0</v>
      </c>
      <c r="M146" s="11">
        <v>0</v>
      </c>
      <c r="N146" s="11">
        <v>141120</v>
      </c>
      <c r="O146" s="11">
        <v>141120</v>
      </c>
      <c r="P146" s="10">
        <f t="shared" si="4"/>
        <v>2985679</v>
      </c>
    </row>
    <row r="147" spans="1:16" ht="38.25">
      <c r="A147" s="6" t="s">
        <v>371</v>
      </c>
      <c r="B147" s="6" t="s">
        <v>24</v>
      </c>
      <c r="C147" s="12" t="s">
        <v>23</v>
      </c>
      <c r="D147" s="9" t="s">
        <v>25</v>
      </c>
      <c r="E147" s="10">
        <v>2794559</v>
      </c>
      <c r="F147" s="11">
        <v>2794559</v>
      </c>
      <c r="G147" s="11">
        <v>2100700</v>
      </c>
      <c r="H147" s="11">
        <v>78500</v>
      </c>
      <c r="I147" s="11">
        <v>0</v>
      </c>
      <c r="J147" s="10">
        <v>20500</v>
      </c>
      <c r="K147" s="11">
        <v>0</v>
      </c>
      <c r="L147" s="11">
        <v>0</v>
      </c>
      <c r="M147" s="11">
        <v>0</v>
      </c>
      <c r="N147" s="11">
        <v>20500</v>
      </c>
      <c r="O147" s="11">
        <v>20500</v>
      </c>
      <c r="P147" s="10">
        <f t="shared" si="4"/>
        <v>2815059</v>
      </c>
    </row>
    <row r="148" spans="1:16">
      <c r="A148" s="6" t="s">
        <v>372</v>
      </c>
      <c r="B148" s="6" t="s">
        <v>28</v>
      </c>
      <c r="C148" s="12" t="s">
        <v>27</v>
      </c>
      <c r="D148" s="9" t="s">
        <v>29</v>
      </c>
      <c r="E148" s="10">
        <v>50000</v>
      </c>
      <c r="F148" s="11">
        <v>50000</v>
      </c>
      <c r="G148" s="11">
        <v>0</v>
      </c>
      <c r="H148" s="11">
        <v>0</v>
      </c>
      <c r="I148" s="11">
        <v>0</v>
      </c>
      <c r="J148" s="10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0">
        <f t="shared" si="4"/>
        <v>50000</v>
      </c>
    </row>
    <row r="149" spans="1:16" ht="25.5">
      <c r="A149" s="6" t="s">
        <v>373</v>
      </c>
      <c r="B149" s="6" t="s">
        <v>374</v>
      </c>
      <c r="C149" s="12" t="s">
        <v>348</v>
      </c>
      <c r="D149" s="9" t="s">
        <v>375</v>
      </c>
      <c r="E149" s="10">
        <v>0</v>
      </c>
      <c r="F149" s="11">
        <v>0</v>
      </c>
      <c r="G149" s="11">
        <v>0</v>
      </c>
      <c r="H149" s="11">
        <v>0</v>
      </c>
      <c r="I149" s="11">
        <v>0</v>
      </c>
      <c r="J149" s="10">
        <v>120620</v>
      </c>
      <c r="K149" s="11">
        <v>0</v>
      </c>
      <c r="L149" s="11">
        <v>0</v>
      </c>
      <c r="M149" s="11">
        <v>0</v>
      </c>
      <c r="N149" s="11">
        <v>120620</v>
      </c>
      <c r="O149" s="11">
        <v>120620</v>
      </c>
      <c r="P149" s="10">
        <f t="shared" si="4"/>
        <v>120620</v>
      </c>
    </row>
    <row r="150" spans="1:16" ht="25.5">
      <c r="A150" s="6" t="s">
        <v>376</v>
      </c>
      <c r="B150" s="7"/>
      <c r="C150" s="8"/>
      <c r="D150" s="9" t="s">
        <v>377</v>
      </c>
      <c r="E150" s="10">
        <v>761892</v>
      </c>
      <c r="F150" s="11">
        <v>761892</v>
      </c>
      <c r="G150" s="11">
        <v>576900</v>
      </c>
      <c r="H150" s="11">
        <v>0</v>
      </c>
      <c r="I150" s="11">
        <v>0</v>
      </c>
      <c r="J150" s="10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0">
        <f t="shared" si="4"/>
        <v>761892</v>
      </c>
    </row>
    <row r="151" spans="1:16" ht="25.5">
      <c r="A151" s="6" t="s">
        <v>378</v>
      </c>
      <c r="B151" s="7"/>
      <c r="C151" s="8"/>
      <c r="D151" s="9" t="s">
        <v>379</v>
      </c>
      <c r="E151" s="10">
        <v>761892</v>
      </c>
      <c r="F151" s="11">
        <v>761892</v>
      </c>
      <c r="G151" s="11">
        <v>576900</v>
      </c>
      <c r="H151" s="11">
        <v>0</v>
      </c>
      <c r="I151" s="11">
        <v>0</v>
      </c>
      <c r="J151" s="10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0">
        <f t="shared" si="4"/>
        <v>761892</v>
      </c>
    </row>
    <row r="152" spans="1:16" ht="38.25">
      <c r="A152" s="6" t="s">
        <v>380</v>
      </c>
      <c r="B152" s="6" t="s">
        <v>24</v>
      </c>
      <c r="C152" s="12" t="s">
        <v>23</v>
      </c>
      <c r="D152" s="9" t="s">
        <v>25</v>
      </c>
      <c r="E152" s="10">
        <v>761892</v>
      </c>
      <c r="F152" s="11">
        <v>761892</v>
      </c>
      <c r="G152" s="11">
        <v>576900</v>
      </c>
      <c r="H152" s="11">
        <v>0</v>
      </c>
      <c r="I152" s="11">
        <v>0</v>
      </c>
      <c r="J152" s="10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0">
        <f t="shared" si="4"/>
        <v>761892</v>
      </c>
    </row>
    <row r="153" spans="1:16" ht="25.5">
      <c r="A153" s="6" t="s">
        <v>381</v>
      </c>
      <c r="B153" s="7"/>
      <c r="C153" s="8"/>
      <c r="D153" s="9" t="s">
        <v>382</v>
      </c>
      <c r="E153" s="10">
        <v>75501687.50999999</v>
      </c>
      <c r="F153" s="11">
        <v>66702500</v>
      </c>
      <c r="G153" s="11">
        <v>1974300</v>
      </c>
      <c r="H153" s="11">
        <v>0</v>
      </c>
      <c r="I153" s="11">
        <v>0</v>
      </c>
      <c r="J153" s="10">
        <v>10000</v>
      </c>
      <c r="K153" s="11">
        <v>0</v>
      </c>
      <c r="L153" s="11">
        <v>0</v>
      </c>
      <c r="M153" s="11">
        <v>0</v>
      </c>
      <c r="N153" s="11">
        <v>10000</v>
      </c>
      <c r="O153" s="11">
        <v>10000</v>
      </c>
      <c r="P153" s="10">
        <f t="shared" si="4"/>
        <v>75511687.50999999</v>
      </c>
    </row>
    <row r="154" spans="1:16" ht="25.5">
      <c r="A154" s="6" t="s">
        <v>383</v>
      </c>
      <c r="B154" s="7"/>
      <c r="C154" s="8"/>
      <c r="D154" s="9" t="s">
        <v>382</v>
      </c>
      <c r="E154" s="10">
        <v>75501687.50999999</v>
      </c>
      <c r="F154" s="11">
        <v>66702500</v>
      </c>
      <c r="G154" s="11">
        <v>1974300</v>
      </c>
      <c r="H154" s="11">
        <v>0</v>
      </c>
      <c r="I154" s="11">
        <v>0</v>
      </c>
      <c r="J154" s="10">
        <v>10000</v>
      </c>
      <c r="K154" s="11">
        <v>0</v>
      </c>
      <c r="L154" s="11">
        <v>0</v>
      </c>
      <c r="M154" s="11">
        <v>0</v>
      </c>
      <c r="N154" s="11">
        <v>10000</v>
      </c>
      <c r="O154" s="11">
        <v>10000</v>
      </c>
      <c r="P154" s="10">
        <f t="shared" si="4"/>
        <v>75511687.50999999</v>
      </c>
    </row>
    <row r="155" spans="1:16" ht="38.25">
      <c r="A155" s="6" t="s">
        <v>384</v>
      </c>
      <c r="B155" s="6" t="s">
        <v>24</v>
      </c>
      <c r="C155" s="12" t="s">
        <v>23</v>
      </c>
      <c r="D155" s="9" t="s">
        <v>25</v>
      </c>
      <c r="E155" s="10">
        <v>2479800</v>
      </c>
      <c r="F155" s="11">
        <v>2479800</v>
      </c>
      <c r="G155" s="11">
        <v>1974300</v>
      </c>
      <c r="H155" s="11">
        <v>0</v>
      </c>
      <c r="I155" s="11">
        <v>0</v>
      </c>
      <c r="J155" s="10">
        <v>10000</v>
      </c>
      <c r="K155" s="11">
        <v>0</v>
      </c>
      <c r="L155" s="11">
        <v>0</v>
      </c>
      <c r="M155" s="11">
        <v>0</v>
      </c>
      <c r="N155" s="11">
        <v>10000</v>
      </c>
      <c r="O155" s="11">
        <v>10000</v>
      </c>
      <c r="P155" s="10">
        <f t="shared" si="4"/>
        <v>2489800</v>
      </c>
    </row>
    <row r="156" spans="1:16">
      <c r="A156" s="6" t="s">
        <v>385</v>
      </c>
      <c r="B156" s="6" t="s">
        <v>387</v>
      </c>
      <c r="C156" s="12" t="s">
        <v>386</v>
      </c>
      <c r="D156" s="9" t="s">
        <v>388</v>
      </c>
      <c r="E156" s="10">
        <v>15000</v>
      </c>
      <c r="F156" s="11">
        <v>15000</v>
      </c>
      <c r="G156" s="11">
        <v>0</v>
      </c>
      <c r="H156" s="11">
        <v>0</v>
      </c>
      <c r="I156" s="11">
        <v>0</v>
      </c>
      <c r="J156" s="10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0">
        <f t="shared" si="4"/>
        <v>15000</v>
      </c>
    </row>
    <row r="157" spans="1:16">
      <c r="A157" s="6" t="s">
        <v>389</v>
      </c>
      <c r="B157" s="6" t="s">
        <v>390</v>
      </c>
      <c r="C157" s="12" t="s">
        <v>27</v>
      </c>
      <c r="D157" s="9" t="s">
        <v>391</v>
      </c>
      <c r="E157" s="10">
        <v>8799187.5099999998</v>
      </c>
      <c r="F157" s="11">
        <v>0</v>
      </c>
      <c r="G157" s="11">
        <v>0</v>
      </c>
      <c r="H157" s="11">
        <v>0</v>
      </c>
      <c r="I157" s="11">
        <v>0</v>
      </c>
      <c r="J157" s="10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0">
        <f t="shared" si="4"/>
        <v>8799187.5099999998</v>
      </c>
    </row>
    <row r="158" spans="1:16">
      <c r="A158" s="6" t="s">
        <v>392</v>
      </c>
      <c r="B158" s="6" t="s">
        <v>393</v>
      </c>
      <c r="C158" s="12" t="s">
        <v>28</v>
      </c>
      <c r="D158" s="9" t="s">
        <v>394</v>
      </c>
      <c r="E158" s="10">
        <v>16567500</v>
      </c>
      <c r="F158" s="11">
        <v>16567500</v>
      </c>
      <c r="G158" s="11">
        <v>0</v>
      </c>
      <c r="H158" s="11">
        <v>0</v>
      </c>
      <c r="I158" s="11">
        <v>0</v>
      </c>
      <c r="J158" s="10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0">
        <f t="shared" si="4"/>
        <v>16567500</v>
      </c>
    </row>
    <row r="159" spans="1:16" ht="38.25">
      <c r="A159" s="6" t="s">
        <v>395</v>
      </c>
      <c r="B159" s="6" t="s">
        <v>396</v>
      </c>
      <c r="C159" s="12" t="s">
        <v>28</v>
      </c>
      <c r="D159" s="9" t="s">
        <v>397</v>
      </c>
      <c r="E159" s="10">
        <v>47640200</v>
      </c>
      <c r="F159" s="11">
        <v>47640200</v>
      </c>
      <c r="G159" s="11">
        <v>0</v>
      </c>
      <c r="H159" s="11">
        <v>0</v>
      </c>
      <c r="I159" s="11">
        <v>0</v>
      </c>
      <c r="J159" s="10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0">
        <f t="shared" si="4"/>
        <v>47640200</v>
      </c>
    </row>
    <row r="160" spans="1:16">
      <c r="A160" s="18"/>
      <c r="B160" s="19" t="s">
        <v>398</v>
      </c>
      <c r="C160" s="20"/>
      <c r="D160" s="10" t="s">
        <v>10</v>
      </c>
      <c r="E160" s="10">
        <v>554795338</v>
      </c>
      <c r="F160" s="10">
        <v>545996150.49000001</v>
      </c>
      <c r="G160" s="10">
        <v>173133100</v>
      </c>
      <c r="H160" s="10">
        <v>27826300</v>
      </c>
      <c r="I160" s="10">
        <v>0</v>
      </c>
      <c r="J160" s="10">
        <v>259410314.36000001</v>
      </c>
      <c r="K160" s="10">
        <v>17121242.359999999</v>
      </c>
      <c r="L160" s="10">
        <v>2493860</v>
      </c>
      <c r="M160" s="10">
        <v>635200</v>
      </c>
      <c r="N160" s="10">
        <v>242289072</v>
      </c>
      <c r="O160" s="10">
        <v>216893502</v>
      </c>
      <c r="P160" s="10">
        <f t="shared" si="4"/>
        <v>814205652.36000001</v>
      </c>
    </row>
    <row r="163" spans="1:9">
      <c r="B163" s="2" t="s">
        <v>399</v>
      </c>
      <c r="I163" s="2" t="s">
        <v>400</v>
      </c>
    </row>
    <row r="166" spans="1:9">
      <c r="A166" s="3" t="s">
        <v>401</v>
      </c>
    </row>
    <row r="167" spans="1:9">
      <c r="A167" s="3" t="s">
        <v>402</v>
      </c>
    </row>
    <row r="168" spans="1:9">
      <c r="A168" s="3" t="s">
        <v>403</v>
      </c>
    </row>
    <row r="169" spans="1:9">
      <c r="A169" s="3" t="s">
        <v>404</v>
      </c>
    </row>
  </sheetData>
  <mergeCells count="24">
    <mergeCell ref="M2:P2"/>
    <mergeCell ref="M3:P3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abSelected="1" view="pageBreakPreview" topLeftCell="B76" zoomScaleSheetLayoutView="100" workbookViewId="0">
      <selection activeCell="G83" sqref="G83"/>
    </sheetView>
  </sheetViews>
  <sheetFormatPr defaultRowHeight="12.75"/>
  <cols>
    <col min="1" max="1" width="13.140625" style="22" customWidth="1"/>
    <col min="2" max="2" width="13.28515625" style="22" customWidth="1"/>
    <col min="3" max="3" width="14" style="22" customWidth="1"/>
    <col min="4" max="4" width="45.5703125" style="22" customWidth="1"/>
    <col min="5" max="5" width="40" style="22" customWidth="1"/>
    <col min="6" max="6" width="14.85546875" style="22" customWidth="1"/>
    <col min="7" max="7" width="14" style="22" customWidth="1"/>
    <col min="8" max="8" width="14.28515625" style="22" customWidth="1"/>
    <col min="9" max="9" width="18.140625" style="22" customWidth="1"/>
    <col min="10" max="256" width="9.140625" style="22"/>
    <col min="257" max="257" width="13.140625" style="22" customWidth="1"/>
    <col min="258" max="258" width="13.28515625" style="22" customWidth="1"/>
    <col min="259" max="259" width="14" style="22" customWidth="1"/>
    <col min="260" max="260" width="45.5703125" style="22" customWidth="1"/>
    <col min="261" max="261" width="40" style="22" customWidth="1"/>
    <col min="262" max="262" width="14.85546875" style="22" customWidth="1"/>
    <col min="263" max="263" width="14" style="22" customWidth="1"/>
    <col min="264" max="264" width="14.28515625" style="22" customWidth="1"/>
    <col min="265" max="265" width="18.140625" style="22" customWidth="1"/>
    <col min="266" max="512" width="9.140625" style="22"/>
    <col min="513" max="513" width="13.140625" style="22" customWidth="1"/>
    <col min="514" max="514" width="13.28515625" style="22" customWidth="1"/>
    <col min="515" max="515" width="14" style="22" customWidth="1"/>
    <col min="516" max="516" width="45.5703125" style="22" customWidth="1"/>
    <col min="517" max="517" width="40" style="22" customWidth="1"/>
    <col min="518" max="518" width="14.85546875" style="22" customWidth="1"/>
    <col min="519" max="519" width="14" style="22" customWidth="1"/>
    <col min="520" max="520" width="14.28515625" style="22" customWidth="1"/>
    <col min="521" max="521" width="18.140625" style="22" customWidth="1"/>
    <col min="522" max="768" width="9.140625" style="22"/>
    <col min="769" max="769" width="13.140625" style="22" customWidth="1"/>
    <col min="770" max="770" width="13.28515625" style="22" customWidth="1"/>
    <col min="771" max="771" width="14" style="22" customWidth="1"/>
    <col min="772" max="772" width="45.5703125" style="22" customWidth="1"/>
    <col min="773" max="773" width="40" style="22" customWidth="1"/>
    <col min="774" max="774" width="14.85546875" style="22" customWidth="1"/>
    <col min="775" max="775" width="14" style="22" customWidth="1"/>
    <col min="776" max="776" width="14.28515625" style="22" customWidth="1"/>
    <col min="777" max="777" width="18.140625" style="22" customWidth="1"/>
    <col min="778" max="1024" width="9.140625" style="22"/>
    <col min="1025" max="1025" width="13.140625" style="22" customWidth="1"/>
    <col min="1026" max="1026" width="13.28515625" style="22" customWidth="1"/>
    <col min="1027" max="1027" width="14" style="22" customWidth="1"/>
    <col min="1028" max="1028" width="45.5703125" style="22" customWidth="1"/>
    <col min="1029" max="1029" width="40" style="22" customWidth="1"/>
    <col min="1030" max="1030" width="14.85546875" style="22" customWidth="1"/>
    <col min="1031" max="1031" width="14" style="22" customWidth="1"/>
    <col min="1032" max="1032" width="14.28515625" style="22" customWidth="1"/>
    <col min="1033" max="1033" width="18.140625" style="22" customWidth="1"/>
    <col min="1034" max="1280" width="9.140625" style="22"/>
    <col min="1281" max="1281" width="13.140625" style="22" customWidth="1"/>
    <col min="1282" max="1282" width="13.28515625" style="22" customWidth="1"/>
    <col min="1283" max="1283" width="14" style="22" customWidth="1"/>
    <col min="1284" max="1284" width="45.5703125" style="22" customWidth="1"/>
    <col min="1285" max="1285" width="40" style="22" customWidth="1"/>
    <col min="1286" max="1286" width="14.85546875" style="22" customWidth="1"/>
    <col min="1287" max="1287" width="14" style="22" customWidth="1"/>
    <col min="1288" max="1288" width="14.28515625" style="22" customWidth="1"/>
    <col min="1289" max="1289" width="18.140625" style="22" customWidth="1"/>
    <col min="1290" max="1536" width="9.140625" style="22"/>
    <col min="1537" max="1537" width="13.140625" style="22" customWidth="1"/>
    <col min="1538" max="1538" width="13.28515625" style="22" customWidth="1"/>
    <col min="1539" max="1539" width="14" style="22" customWidth="1"/>
    <col min="1540" max="1540" width="45.5703125" style="22" customWidth="1"/>
    <col min="1541" max="1541" width="40" style="22" customWidth="1"/>
    <col min="1542" max="1542" width="14.85546875" style="22" customWidth="1"/>
    <col min="1543" max="1543" width="14" style="22" customWidth="1"/>
    <col min="1544" max="1544" width="14.28515625" style="22" customWidth="1"/>
    <col min="1545" max="1545" width="18.140625" style="22" customWidth="1"/>
    <col min="1546" max="1792" width="9.140625" style="22"/>
    <col min="1793" max="1793" width="13.140625" style="22" customWidth="1"/>
    <col min="1794" max="1794" width="13.28515625" style="22" customWidth="1"/>
    <col min="1795" max="1795" width="14" style="22" customWidth="1"/>
    <col min="1796" max="1796" width="45.5703125" style="22" customWidth="1"/>
    <col min="1797" max="1797" width="40" style="22" customWidth="1"/>
    <col min="1798" max="1798" width="14.85546875" style="22" customWidth="1"/>
    <col min="1799" max="1799" width="14" style="22" customWidth="1"/>
    <col min="1800" max="1800" width="14.28515625" style="22" customWidth="1"/>
    <col min="1801" max="1801" width="18.140625" style="22" customWidth="1"/>
    <col min="1802" max="2048" width="9.140625" style="22"/>
    <col min="2049" max="2049" width="13.140625" style="22" customWidth="1"/>
    <col min="2050" max="2050" width="13.28515625" style="22" customWidth="1"/>
    <col min="2051" max="2051" width="14" style="22" customWidth="1"/>
    <col min="2052" max="2052" width="45.5703125" style="22" customWidth="1"/>
    <col min="2053" max="2053" width="40" style="22" customWidth="1"/>
    <col min="2054" max="2054" width="14.85546875" style="22" customWidth="1"/>
    <col min="2055" max="2055" width="14" style="22" customWidth="1"/>
    <col min="2056" max="2056" width="14.28515625" style="22" customWidth="1"/>
    <col min="2057" max="2057" width="18.140625" style="22" customWidth="1"/>
    <col min="2058" max="2304" width="9.140625" style="22"/>
    <col min="2305" max="2305" width="13.140625" style="22" customWidth="1"/>
    <col min="2306" max="2306" width="13.28515625" style="22" customWidth="1"/>
    <col min="2307" max="2307" width="14" style="22" customWidth="1"/>
    <col min="2308" max="2308" width="45.5703125" style="22" customWidth="1"/>
    <col min="2309" max="2309" width="40" style="22" customWidth="1"/>
    <col min="2310" max="2310" width="14.85546875" style="22" customWidth="1"/>
    <col min="2311" max="2311" width="14" style="22" customWidth="1"/>
    <col min="2312" max="2312" width="14.28515625" style="22" customWidth="1"/>
    <col min="2313" max="2313" width="18.140625" style="22" customWidth="1"/>
    <col min="2314" max="2560" width="9.140625" style="22"/>
    <col min="2561" max="2561" width="13.140625" style="22" customWidth="1"/>
    <col min="2562" max="2562" width="13.28515625" style="22" customWidth="1"/>
    <col min="2563" max="2563" width="14" style="22" customWidth="1"/>
    <col min="2564" max="2564" width="45.5703125" style="22" customWidth="1"/>
    <col min="2565" max="2565" width="40" style="22" customWidth="1"/>
    <col min="2566" max="2566" width="14.85546875" style="22" customWidth="1"/>
    <col min="2567" max="2567" width="14" style="22" customWidth="1"/>
    <col min="2568" max="2568" width="14.28515625" style="22" customWidth="1"/>
    <col min="2569" max="2569" width="18.140625" style="22" customWidth="1"/>
    <col min="2570" max="2816" width="9.140625" style="22"/>
    <col min="2817" max="2817" width="13.140625" style="22" customWidth="1"/>
    <col min="2818" max="2818" width="13.28515625" style="22" customWidth="1"/>
    <col min="2819" max="2819" width="14" style="22" customWidth="1"/>
    <col min="2820" max="2820" width="45.5703125" style="22" customWidth="1"/>
    <col min="2821" max="2821" width="40" style="22" customWidth="1"/>
    <col min="2822" max="2822" width="14.85546875" style="22" customWidth="1"/>
    <col min="2823" max="2823" width="14" style="22" customWidth="1"/>
    <col min="2824" max="2824" width="14.28515625" style="22" customWidth="1"/>
    <col min="2825" max="2825" width="18.140625" style="22" customWidth="1"/>
    <col min="2826" max="3072" width="9.140625" style="22"/>
    <col min="3073" max="3073" width="13.140625" style="22" customWidth="1"/>
    <col min="3074" max="3074" width="13.28515625" style="22" customWidth="1"/>
    <col min="3075" max="3075" width="14" style="22" customWidth="1"/>
    <col min="3076" max="3076" width="45.5703125" style="22" customWidth="1"/>
    <col min="3077" max="3077" width="40" style="22" customWidth="1"/>
    <col min="3078" max="3078" width="14.85546875" style="22" customWidth="1"/>
    <col min="3079" max="3079" width="14" style="22" customWidth="1"/>
    <col min="3080" max="3080" width="14.28515625" style="22" customWidth="1"/>
    <col min="3081" max="3081" width="18.140625" style="22" customWidth="1"/>
    <col min="3082" max="3328" width="9.140625" style="22"/>
    <col min="3329" max="3329" width="13.140625" style="22" customWidth="1"/>
    <col min="3330" max="3330" width="13.28515625" style="22" customWidth="1"/>
    <col min="3331" max="3331" width="14" style="22" customWidth="1"/>
    <col min="3332" max="3332" width="45.5703125" style="22" customWidth="1"/>
    <col min="3333" max="3333" width="40" style="22" customWidth="1"/>
    <col min="3334" max="3334" width="14.85546875" style="22" customWidth="1"/>
    <col min="3335" max="3335" width="14" style="22" customWidth="1"/>
    <col min="3336" max="3336" width="14.28515625" style="22" customWidth="1"/>
    <col min="3337" max="3337" width="18.140625" style="22" customWidth="1"/>
    <col min="3338" max="3584" width="9.140625" style="22"/>
    <col min="3585" max="3585" width="13.140625" style="22" customWidth="1"/>
    <col min="3586" max="3586" width="13.28515625" style="22" customWidth="1"/>
    <col min="3587" max="3587" width="14" style="22" customWidth="1"/>
    <col min="3588" max="3588" width="45.5703125" style="22" customWidth="1"/>
    <col min="3589" max="3589" width="40" style="22" customWidth="1"/>
    <col min="3590" max="3590" width="14.85546875" style="22" customWidth="1"/>
    <col min="3591" max="3591" width="14" style="22" customWidth="1"/>
    <col min="3592" max="3592" width="14.28515625" style="22" customWidth="1"/>
    <col min="3593" max="3593" width="18.140625" style="22" customWidth="1"/>
    <col min="3594" max="3840" width="9.140625" style="22"/>
    <col min="3841" max="3841" width="13.140625" style="22" customWidth="1"/>
    <col min="3842" max="3842" width="13.28515625" style="22" customWidth="1"/>
    <col min="3843" max="3843" width="14" style="22" customWidth="1"/>
    <col min="3844" max="3844" width="45.5703125" style="22" customWidth="1"/>
    <col min="3845" max="3845" width="40" style="22" customWidth="1"/>
    <col min="3846" max="3846" width="14.85546875" style="22" customWidth="1"/>
    <col min="3847" max="3847" width="14" style="22" customWidth="1"/>
    <col min="3848" max="3848" width="14.28515625" style="22" customWidth="1"/>
    <col min="3849" max="3849" width="18.140625" style="22" customWidth="1"/>
    <col min="3850" max="4096" width="9.140625" style="22"/>
    <col min="4097" max="4097" width="13.140625" style="22" customWidth="1"/>
    <col min="4098" max="4098" width="13.28515625" style="22" customWidth="1"/>
    <col min="4099" max="4099" width="14" style="22" customWidth="1"/>
    <col min="4100" max="4100" width="45.5703125" style="22" customWidth="1"/>
    <col min="4101" max="4101" width="40" style="22" customWidth="1"/>
    <col min="4102" max="4102" width="14.85546875" style="22" customWidth="1"/>
    <col min="4103" max="4103" width="14" style="22" customWidth="1"/>
    <col min="4104" max="4104" width="14.28515625" style="22" customWidth="1"/>
    <col min="4105" max="4105" width="18.140625" style="22" customWidth="1"/>
    <col min="4106" max="4352" width="9.140625" style="22"/>
    <col min="4353" max="4353" width="13.140625" style="22" customWidth="1"/>
    <col min="4354" max="4354" width="13.28515625" style="22" customWidth="1"/>
    <col min="4355" max="4355" width="14" style="22" customWidth="1"/>
    <col min="4356" max="4356" width="45.5703125" style="22" customWidth="1"/>
    <col min="4357" max="4357" width="40" style="22" customWidth="1"/>
    <col min="4358" max="4358" width="14.85546875" style="22" customWidth="1"/>
    <col min="4359" max="4359" width="14" style="22" customWidth="1"/>
    <col min="4360" max="4360" width="14.28515625" style="22" customWidth="1"/>
    <col min="4361" max="4361" width="18.140625" style="22" customWidth="1"/>
    <col min="4362" max="4608" width="9.140625" style="22"/>
    <col min="4609" max="4609" width="13.140625" style="22" customWidth="1"/>
    <col min="4610" max="4610" width="13.28515625" style="22" customWidth="1"/>
    <col min="4611" max="4611" width="14" style="22" customWidth="1"/>
    <col min="4612" max="4612" width="45.5703125" style="22" customWidth="1"/>
    <col min="4613" max="4613" width="40" style="22" customWidth="1"/>
    <col min="4614" max="4614" width="14.85546875" style="22" customWidth="1"/>
    <col min="4615" max="4615" width="14" style="22" customWidth="1"/>
    <col min="4616" max="4616" width="14.28515625" style="22" customWidth="1"/>
    <col min="4617" max="4617" width="18.140625" style="22" customWidth="1"/>
    <col min="4618" max="4864" width="9.140625" style="22"/>
    <col min="4865" max="4865" width="13.140625" style="22" customWidth="1"/>
    <col min="4866" max="4866" width="13.28515625" style="22" customWidth="1"/>
    <col min="4867" max="4867" width="14" style="22" customWidth="1"/>
    <col min="4868" max="4868" width="45.5703125" style="22" customWidth="1"/>
    <col min="4869" max="4869" width="40" style="22" customWidth="1"/>
    <col min="4870" max="4870" width="14.85546875" style="22" customWidth="1"/>
    <col min="4871" max="4871" width="14" style="22" customWidth="1"/>
    <col min="4872" max="4872" width="14.28515625" style="22" customWidth="1"/>
    <col min="4873" max="4873" width="18.140625" style="22" customWidth="1"/>
    <col min="4874" max="5120" width="9.140625" style="22"/>
    <col min="5121" max="5121" width="13.140625" style="22" customWidth="1"/>
    <col min="5122" max="5122" width="13.28515625" style="22" customWidth="1"/>
    <col min="5123" max="5123" width="14" style="22" customWidth="1"/>
    <col min="5124" max="5124" width="45.5703125" style="22" customWidth="1"/>
    <col min="5125" max="5125" width="40" style="22" customWidth="1"/>
    <col min="5126" max="5126" width="14.85546875" style="22" customWidth="1"/>
    <col min="5127" max="5127" width="14" style="22" customWidth="1"/>
    <col min="5128" max="5128" width="14.28515625" style="22" customWidth="1"/>
    <col min="5129" max="5129" width="18.140625" style="22" customWidth="1"/>
    <col min="5130" max="5376" width="9.140625" style="22"/>
    <col min="5377" max="5377" width="13.140625" style="22" customWidth="1"/>
    <col min="5378" max="5378" width="13.28515625" style="22" customWidth="1"/>
    <col min="5379" max="5379" width="14" style="22" customWidth="1"/>
    <col min="5380" max="5380" width="45.5703125" style="22" customWidth="1"/>
    <col min="5381" max="5381" width="40" style="22" customWidth="1"/>
    <col min="5382" max="5382" width="14.85546875" style="22" customWidth="1"/>
    <col min="5383" max="5383" width="14" style="22" customWidth="1"/>
    <col min="5384" max="5384" width="14.28515625" style="22" customWidth="1"/>
    <col min="5385" max="5385" width="18.140625" style="22" customWidth="1"/>
    <col min="5386" max="5632" width="9.140625" style="22"/>
    <col min="5633" max="5633" width="13.140625" style="22" customWidth="1"/>
    <col min="5634" max="5634" width="13.28515625" style="22" customWidth="1"/>
    <col min="5635" max="5635" width="14" style="22" customWidth="1"/>
    <col min="5636" max="5636" width="45.5703125" style="22" customWidth="1"/>
    <col min="5637" max="5637" width="40" style="22" customWidth="1"/>
    <col min="5638" max="5638" width="14.85546875" style="22" customWidth="1"/>
    <col min="5639" max="5639" width="14" style="22" customWidth="1"/>
    <col min="5640" max="5640" width="14.28515625" style="22" customWidth="1"/>
    <col min="5641" max="5641" width="18.140625" style="22" customWidth="1"/>
    <col min="5642" max="5888" width="9.140625" style="22"/>
    <col min="5889" max="5889" width="13.140625" style="22" customWidth="1"/>
    <col min="5890" max="5890" width="13.28515625" style="22" customWidth="1"/>
    <col min="5891" max="5891" width="14" style="22" customWidth="1"/>
    <col min="5892" max="5892" width="45.5703125" style="22" customWidth="1"/>
    <col min="5893" max="5893" width="40" style="22" customWidth="1"/>
    <col min="5894" max="5894" width="14.85546875" style="22" customWidth="1"/>
    <col min="5895" max="5895" width="14" style="22" customWidth="1"/>
    <col min="5896" max="5896" width="14.28515625" style="22" customWidth="1"/>
    <col min="5897" max="5897" width="18.140625" style="22" customWidth="1"/>
    <col min="5898" max="6144" width="9.140625" style="22"/>
    <col min="6145" max="6145" width="13.140625" style="22" customWidth="1"/>
    <col min="6146" max="6146" width="13.28515625" style="22" customWidth="1"/>
    <col min="6147" max="6147" width="14" style="22" customWidth="1"/>
    <col min="6148" max="6148" width="45.5703125" style="22" customWidth="1"/>
    <col min="6149" max="6149" width="40" style="22" customWidth="1"/>
    <col min="6150" max="6150" width="14.85546875" style="22" customWidth="1"/>
    <col min="6151" max="6151" width="14" style="22" customWidth="1"/>
    <col min="6152" max="6152" width="14.28515625" style="22" customWidth="1"/>
    <col min="6153" max="6153" width="18.140625" style="22" customWidth="1"/>
    <col min="6154" max="6400" width="9.140625" style="22"/>
    <col min="6401" max="6401" width="13.140625" style="22" customWidth="1"/>
    <col min="6402" max="6402" width="13.28515625" style="22" customWidth="1"/>
    <col min="6403" max="6403" width="14" style="22" customWidth="1"/>
    <col min="6404" max="6404" width="45.5703125" style="22" customWidth="1"/>
    <col min="6405" max="6405" width="40" style="22" customWidth="1"/>
    <col min="6406" max="6406" width="14.85546875" style="22" customWidth="1"/>
    <col min="6407" max="6407" width="14" style="22" customWidth="1"/>
    <col min="6408" max="6408" width="14.28515625" style="22" customWidth="1"/>
    <col min="6409" max="6409" width="18.140625" style="22" customWidth="1"/>
    <col min="6410" max="6656" width="9.140625" style="22"/>
    <col min="6657" max="6657" width="13.140625" style="22" customWidth="1"/>
    <col min="6658" max="6658" width="13.28515625" style="22" customWidth="1"/>
    <col min="6659" max="6659" width="14" style="22" customWidth="1"/>
    <col min="6660" max="6660" width="45.5703125" style="22" customWidth="1"/>
    <col min="6661" max="6661" width="40" style="22" customWidth="1"/>
    <col min="6662" max="6662" width="14.85546875" style="22" customWidth="1"/>
    <col min="6663" max="6663" width="14" style="22" customWidth="1"/>
    <col min="6664" max="6664" width="14.28515625" style="22" customWidth="1"/>
    <col min="6665" max="6665" width="18.140625" style="22" customWidth="1"/>
    <col min="6666" max="6912" width="9.140625" style="22"/>
    <col min="6913" max="6913" width="13.140625" style="22" customWidth="1"/>
    <col min="6914" max="6914" width="13.28515625" style="22" customWidth="1"/>
    <col min="6915" max="6915" width="14" style="22" customWidth="1"/>
    <col min="6916" max="6916" width="45.5703125" style="22" customWidth="1"/>
    <col min="6917" max="6917" width="40" style="22" customWidth="1"/>
    <col min="6918" max="6918" width="14.85546875" style="22" customWidth="1"/>
    <col min="6919" max="6919" width="14" style="22" customWidth="1"/>
    <col min="6920" max="6920" width="14.28515625" style="22" customWidth="1"/>
    <col min="6921" max="6921" width="18.140625" style="22" customWidth="1"/>
    <col min="6922" max="7168" width="9.140625" style="22"/>
    <col min="7169" max="7169" width="13.140625" style="22" customWidth="1"/>
    <col min="7170" max="7170" width="13.28515625" style="22" customWidth="1"/>
    <col min="7171" max="7171" width="14" style="22" customWidth="1"/>
    <col min="7172" max="7172" width="45.5703125" style="22" customWidth="1"/>
    <col min="7173" max="7173" width="40" style="22" customWidth="1"/>
    <col min="7174" max="7174" width="14.85546875" style="22" customWidth="1"/>
    <col min="7175" max="7175" width="14" style="22" customWidth="1"/>
    <col min="7176" max="7176" width="14.28515625" style="22" customWidth="1"/>
    <col min="7177" max="7177" width="18.140625" style="22" customWidth="1"/>
    <col min="7178" max="7424" width="9.140625" style="22"/>
    <col min="7425" max="7425" width="13.140625" style="22" customWidth="1"/>
    <col min="7426" max="7426" width="13.28515625" style="22" customWidth="1"/>
    <col min="7427" max="7427" width="14" style="22" customWidth="1"/>
    <col min="7428" max="7428" width="45.5703125" style="22" customWidth="1"/>
    <col min="7429" max="7429" width="40" style="22" customWidth="1"/>
    <col min="7430" max="7430" width="14.85546875" style="22" customWidth="1"/>
    <col min="7431" max="7431" width="14" style="22" customWidth="1"/>
    <col min="7432" max="7432" width="14.28515625" style="22" customWidth="1"/>
    <col min="7433" max="7433" width="18.140625" style="22" customWidth="1"/>
    <col min="7434" max="7680" width="9.140625" style="22"/>
    <col min="7681" max="7681" width="13.140625" style="22" customWidth="1"/>
    <col min="7682" max="7682" width="13.28515625" style="22" customWidth="1"/>
    <col min="7683" max="7683" width="14" style="22" customWidth="1"/>
    <col min="7684" max="7684" width="45.5703125" style="22" customWidth="1"/>
    <col min="7685" max="7685" width="40" style="22" customWidth="1"/>
    <col min="7686" max="7686" width="14.85546875" style="22" customWidth="1"/>
    <col min="7687" max="7687" width="14" style="22" customWidth="1"/>
    <col min="7688" max="7688" width="14.28515625" style="22" customWidth="1"/>
    <col min="7689" max="7689" width="18.140625" style="22" customWidth="1"/>
    <col min="7690" max="7936" width="9.140625" style="22"/>
    <col min="7937" max="7937" width="13.140625" style="22" customWidth="1"/>
    <col min="7938" max="7938" width="13.28515625" style="22" customWidth="1"/>
    <col min="7939" max="7939" width="14" style="22" customWidth="1"/>
    <col min="7940" max="7940" width="45.5703125" style="22" customWidth="1"/>
    <col min="7941" max="7941" width="40" style="22" customWidth="1"/>
    <col min="7942" max="7942" width="14.85546875" style="22" customWidth="1"/>
    <col min="7943" max="7943" width="14" style="22" customWidth="1"/>
    <col min="7944" max="7944" width="14.28515625" style="22" customWidth="1"/>
    <col min="7945" max="7945" width="18.140625" style="22" customWidth="1"/>
    <col min="7946" max="8192" width="9.140625" style="22"/>
    <col min="8193" max="8193" width="13.140625" style="22" customWidth="1"/>
    <col min="8194" max="8194" width="13.28515625" style="22" customWidth="1"/>
    <col min="8195" max="8195" width="14" style="22" customWidth="1"/>
    <col min="8196" max="8196" width="45.5703125" style="22" customWidth="1"/>
    <col min="8197" max="8197" width="40" style="22" customWidth="1"/>
    <col min="8198" max="8198" width="14.85546875" style="22" customWidth="1"/>
    <col min="8199" max="8199" width="14" style="22" customWidth="1"/>
    <col min="8200" max="8200" width="14.28515625" style="22" customWidth="1"/>
    <col min="8201" max="8201" width="18.140625" style="22" customWidth="1"/>
    <col min="8202" max="8448" width="9.140625" style="22"/>
    <col min="8449" max="8449" width="13.140625" style="22" customWidth="1"/>
    <col min="8450" max="8450" width="13.28515625" style="22" customWidth="1"/>
    <col min="8451" max="8451" width="14" style="22" customWidth="1"/>
    <col min="8452" max="8452" width="45.5703125" style="22" customWidth="1"/>
    <col min="8453" max="8453" width="40" style="22" customWidth="1"/>
    <col min="8454" max="8454" width="14.85546875" style="22" customWidth="1"/>
    <col min="8455" max="8455" width="14" style="22" customWidth="1"/>
    <col min="8456" max="8456" width="14.28515625" style="22" customWidth="1"/>
    <col min="8457" max="8457" width="18.140625" style="22" customWidth="1"/>
    <col min="8458" max="8704" width="9.140625" style="22"/>
    <col min="8705" max="8705" width="13.140625" style="22" customWidth="1"/>
    <col min="8706" max="8706" width="13.28515625" style="22" customWidth="1"/>
    <col min="8707" max="8707" width="14" style="22" customWidth="1"/>
    <col min="8708" max="8708" width="45.5703125" style="22" customWidth="1"/>
    <col min="8709" max="8709" width="40" style="22" customWidth="1"/>
    <col min="8710" max="8710" width="14.85546875" style="22" customWidth="1"/>
    <col min="8711" max="8711" width="14" style="22" customWidth="1"/>
    <col min="8712" max="8712" width="14.28515625" style="22" customWidth="1"/>
    <col min="8713" max="8713" width="18.140625" style="22" customWidth="1"/>
    <col min="8714" max="8960" width="9.140625" style="22"/>
    <col min="8961" max="8961" width="13.140625" style="22" customWidth="1"/>
    <col min="8962" max="8962" width="13.28515625" style="22" customWidth="1"/>
    <col min="8963" max="8963" width="14" style="22" customWidth="1"/>
    <col min="8964" max="8964" width="45.5703125" style="22" customWidth="1"/>
    <col min="8965" max="8965" width="40" style="22" customWidth="1"/>
    <col min="8966" max="8966" width="14.85546875" style="22" customWidth="1"/>
    <col min="8967" max="8967" width="14" style="22" customWidth="1"/>
    <col min="8968" max="8968" width="14.28515625" style="22" customWidth="1"/>
    <col min="8969" max="8969" width="18.140625" style="22" customWidth="1"/>
    <col min="8970" max="9216" width="9.140625" style="22"/>
    <col min="9217" max="9217" width="13.140625" style="22" customWidth="1"/>
    <col min="9218" max="9218" width="13.28515625" style="22" customWidth="1"/>
    <col min="9219" max="9219" width="14" style="22" customWidth="1"/>
    <col min="9220" max="9220" width="45.5703125" style="22" customWidth="1"/>
    <col min="9221" max="9221" width="40" style="22" customWidth="1"/>
    <col min="9222" max="9222" width="14.85546875" style="22" customWidth="1"/>
    <col min="9223" max="9223" width="14" style="22" customWidth="1"/>
    <col min="9224" max="9224" width="14.28515625" style="22" customWidth="1"/>
    <col min="9225" max="9225" width="18.140625" style="22" customWidth="1"/>
    <col min="9226" max="9472" width="9.140625" style="22"/>
    <col min="9473" max="9473" width="13.140625" style="22" customWidth="1"/>
    <col min="9474" max="9474" width="13.28515625" style="22" customWidth="1"/>
    <col min="9475" max="9475" width="14" style="22" customWidth="1"/>
    <col min="9476" max="9476" width="45.5703125" style="22" customWidth="1"/>
    <col min="9477" max="9477" width="40" style="22" customWidth="1"/>
    <col min="9478" max="9478" width="14.85546875" style="22" customWidth="1"/>
    <col min="9479" max="9479" width="14" style="22" customWidth="1"/>
    <col min="9480" max="9480" width="14.28515625" style="22" customWidth="1"/>
    <col min="9481" max="9481" width="18.140625" style="22" customWidth="1"/>
    <col min="9482" max="9728" width="9.140625" style="22"/>
    <col min="9729" max="9729" width="13.140625" style="22" customWidth="1"/>
    <col min="9730" max="9730" width="13.28515625" style="22" customWidth="1"/>
    <col min="9731" max="9731" width="14" style="22" customWidth="1"/>
    <col min="9732" max="9732" width="45.5703125" style="22" customWidth="1"/>
    <col min="9733" max="9733" width="40" style="22" customWidth="1"/>
    <col min="9734" max="9734" width="14.85546875" style="22" customWidth="1"/>
    <col min="9735" max="9735" width="14" style="22" customWidth="1"/>
    <col min="9736" max="9736" width="14.28515625" style="22" customWidth="1"/>
    <col min="9737" max="9737" width="18.140625" style="22" customWidth="1"/>
    <col min="9738" max="9984" width="9.140625" style="22"/>
    <col min="9985" max="9985" width="13.140625" style="22" customWidth="1"/>
    <col min="9986" max="9986" width="13.28515625" style="22" customWidth="1"/>
    <col min="9987" max="9987" width="14" style="22" customWidth="1"/>
    <col min="9988" max="9988" width="45.5703125" style="22" customWidth="1"/>
    <col min="9989" max="9989" width="40" style="22" customWidth="1"/>
    <col min="9990" max="9990" width="14.85546875" style="22" customWidth="1"/>
    <col min="9991" max="9991" width="14" style="22" customWidth="1"/>
    <col min="9992" max="9992" width="14.28515625" style="22" customWidth="1"/>
    <col min="9993" max="9993" width="18.140625" style="22" customWidth="1"/>
    <col min="9994" max="10240" width="9.140625" style="22"/>
    <col min="10241" max="10241" width="13.140625" style="22" customWidth="1"/>
    <col min="10242" max="10242" width="13.28515625" style="22" customWidth="1"/>
    <col min="10243" max="10243" width="14" style="22" customWidth="1"/>
    <col min="10244" max="10244" width="45.5703125" style="22" customWidth="1"/>
    <col min="10245" max="10245" width="40" style="22" customWidth="1"/>
    <col min="10246" max="10246" width="14.85546875" style="22" customWidth="1"/>
    <col min="10247" max="10247" width="14" style="22" customWidth="1"/>
    <col min="10248" max="10248" width="14.28515625" style="22" customWidth="1"/>
    <col min="10249" max="10249" width="18.140625" style="22" customWidth="1"/>
    <col min="10250" max="10496" width="9.140625" style="22"/>
    <col min="10497" max="10497" width="13.140625" style="22" customWidth="1"/>
    <col min="10498" max="10498" width="13.28515625" style="22" customWidth="1"/>
    <col min="10499" max="10499" width="14" style="22" customWidth="1"/>
    <col min="10500" max="10500" width="45.5703125" style="22" customWidth="1"/>
    <col min="10501" max="10501" width="40" style="22" customWidth="1"/>
    <col min="10502" max="10502" width="14.85546875" style="22" customWidth="1"/>
    <col min="10503" max="10503" width="14" style="22" customWidth="1"/>
    <col min="10504" max="10504" width="14.28515625" style="22" customWidth="1"/>
    <col min="10505" max="10505" width="18.140625" style="22" customWidth="1"/>
    <col min="10506" max="10752" width="9.140625" style="22"/>
    <col min="10753" max="10753" width="13.140625" style="22" customWidth="1"/>
    <col min="10754" max="10754" width="13.28515625" style="22" customWidth="1"/>
    <col min="10755" max="10755" width="14" style="22" customWidth="1"/>
    <col min="10756" max="10756" width="45.5703125" style="22" customWidth="1"/>
    <col min="10757" max="10757" width="40" style="22" customWidth="1"/>
    <col min="10758" max="10758" width="14.85546875" style="22" customWidth="1"/>
    <col min="10759" max="10759" width="14" style="22" customWidth="1"/>
    <col min="10760" max="10760" width="14.28515625" style="22" customWidth="1"/>
    <col min="10761" max="10761" width="18.140625" style="22" customWidth="1"/>
    <col min="10762" max="11008" width="9.140625" style="22"/>
    <col min="11009" max="11009" width="13.140625" style="22" customWidth="1"/>
    <col min="11010" max="11010" width="13.28515625" style="22" customWidth="1"/>
    <col min="11011" max="11011" width="14" style="22" customWidth="1"/>
    <col min="11012" max="11012" width="45.5703125" style="22" customWidth="1"/>
    <col min="11013" max="11013" width="40" style="22" customWidth="1"/>
    <col min="11014" max="11014" width="14.85546875" style="22" customWidth="1"/>
    <col min="11015" max="11015" width="14" style="22" customWidth="1"/>
    <col min="11016" max="11016" width="14.28515625" style="22" customWidth="1"/>
    <col min="11017" max="11017" width="18.140625" style="22" customWidth="1"/>
    <col min="11018" max="11264" width="9.140625" style="22"/>
    <col min="11265" max="11265" width="13.140625" style="22" customWidth="1"/>
    <col min="11266" max="11266" width="13.28515625" style="22" customWidth="1"/>
    <col min="11267" max="11267" width="14" style="22" customWidth="1"/>
    <col min="11268" max="11268" width="45.5703125" style="22" customWidth="1"/>
    <col min="11269" max="11269" width="40" style="22" customWidth="1"/>
    <col min="11270" max="11270" width="14.85546875" style="22" customWidth="1"/>
    <col min="11271" max="11271" width="14" style="22" customWidth="1"/>
    <col min="11272" max="11272" width="14.28515625" style="22" customWidth="1"/>
    <col min="11273" max="11273" width="18.140625" style="22" customWidth="1"/>
    <col min="11274" max="11520" width="9.140625" style="22"/>
    <col min="11521" max="11521" width="13.140625" style="22" customWidth="1"/>
    <col min="11522" max="11522" width="13.28515625" style="22" customWidth="1"/>
    <col min="11523" max="11523" width="14" style="22" customWidth="1"/>
    <col min="11524" max="11524" width="45.5703125" style="22" customWidth="1"/>
    <col min="11525" max="11525" width="40" style="22" customWidth="1"/>
    <col min="11526" max="11526" width="14.85546875" style="22" customWidth="1"/>
    <col min="11527" max="11527" width="14" style="22" customWidth="1"/>
    <col min="11528" max="11528" width="14.28515625" style="22" customWidth="1"/>
    <col min="11529" max="11529" width="18.140625" style="22" customWidth="1"/>
    <col min="11530" max="11776" width="9.140625" style="22"/>
    <col min="11777" max="11777" width="13.140625" style="22" customWidth="1"/>
    <col min="11778" max="11778" width="13.28515625" style="22" customWidth="1"/>
    <col min="11779" max="11779" width="14" style="22" customWidth="1"/>
    <col min="11780" max="11780" width="45.5703125" style="22" customWidth="1"/>
    <col min="11781" max="11781" width="40" style="22" customWidth="1"/>
    <col min="11782" max="11782" width="14.85546875" style="22" customWidth="1"/>
    <col min="11783" max="11783" width="14" style="22" customWidth="1"/>
    <col min="11784" max="11784" width="14.28515625" style="22" customWidth="1"/>
    <col min="11785" max="11785" width="18.140625" style="22" customWidth="1"/>
    <col min="11786" max="12032" width="9.140625" style="22"/>
    <col min="12033" max="12033" width="13.140625" style="22" customWidth="1"/>
    <col min="12034" max="12034" width="13.28515625" style="22" customWidth="1"/>
    <col min="12035" max="12035" width="14" style="22" customWidth="1"/>
    <col min="12036" max="12036" width="45.5703125" style="22" customWidth="1"/>
    <col min="12037" max="12037" width="40" style="22" customWidth="1"/>
    <col min="12038" max="12038" width="14.85546875" style="22" customWidth="1"/>
    <col min="12039" max="12039" width="14" style="22" customWidth="1"/>
    <col min="12040" max="12040" width="14.28515625" style="22" customWidth="1"/>
    <col min="12041" max="12041" width="18.140625" style="22" customWidth="1"/>
    <col min="12042" max="12288" width="9.140625" style="22"/>
    <col min="12289" max="12289" width="13.140625" style="22" customWidth="1"/>
    <col min="12290" max="12290" width="13.28515625" style="22" customWidth="1"/>
    <col min="12291" max="12291" width="14" style="22" customWidth="1"/>
    <col min="12292" max="12292" width="45.5703125" style="22" customWidth="1"/>
    <col min="12293" max="12293" width="40" style="22" customWidth="1"/>
    <col min="12294" max="12294" width="14.85546875" style="22" customWidth="1"/>
    <col min="12295" max="12295" width="14" style="22" customWidth="1"/>
    <col min="12296" max="12296" width="14.28515625" style="22" customWidth="1"/>
    <col min="12297" max="12297" width="18.140625" style="22" customWidth="1"/>
    <col min="12298" max="12544" width="9.140625" style="22"/>
    <col min="12545" max="12545" width="13.140625" style="22" customWidth="1"/>
    <col min="12546" max="12546" width="13.28515625" style="22" customWidth="1"/>
    <col min="12547" max="12547" width="14" style="22" customWidth="1"/>
    <col min="12548" max="12548" width="45.5703125" style="22" customWidth="1"/>
    <col min="12549" max="12549" width="40" style="22" customWidth="1"/>
    <col min="12550" max="12550" width="14.85546875" style="22" customWidth="1"/>
    <col min="12551" max="12551" width="14" style="22" customWidth="1"/>
    <col min="12552" max="12552" width="14.28515625" style="22" customWidth="1"/>
    <col min="12553" max="12553" width="18.140625" style="22" customWidth="1"/>
    <col min="12554" max="12800" width="9.140625" style="22"/>
    <col min="12801" max="12801" width="13.140625" style="22" customWidth="1"/>
    <col min="12802" max="12802" width="13.28515625" style="22" customWidth="1"/>
    <col min="12803" max="12803" width="14" style="22" customWidth="1"/>
    <col min="12804" max="12804" width="45.5703125" style="22" customWidth="1"/>
    <col min="12805" max="12805" width="40" style="22" customWidth="1"/>
    <col min="12806" max="12806" width="14.85546875" style="22" customWidth="1"/>
    <col min="12807" max="12807" width="14" style="22" customWidth="1"/>
    <col min="12808" max="12808" width="14.28515625" style="22" customWidth="1"/>
    <col min="12809" max="12809" width="18.140625" style="22" customWidth="1"/>
    <col min="12810" max="13056" width="9.140625" style="22"/>
    <col min="13057" max="13057" width="13.140625" style="22" customWidth="1"/>
    <col min="13058" max="13058" width="13.28515625" style="22" customWidth="1"/>
    <col min="13059" max="13059" width="14" style="22" customWidth="1"/>
    <col min="13060" max="13060" width="45.5703125" style="22" customWidth="1"/>
    <col min="13061" max="13061" width="40" style="22" customWidth="1"/>
    <col min="13062" max="13062" width="14.85546875" style="22" customWidth="1"/>
    <col min="13063" max="13063" width="14" style="22" customWidth="1"/>
    <col min="13064" max="13064" width="14.28515625" style="22" customWidth="1"/>
    <col min="13065" max="13065" width="18.140625" style="22" customWidth="1"/>
    <col min="13066" max="13312" width="9.140625" style="22"/>
    <col min="13313" max="13313" width="13.140625" style="22" customWidth="1"/>
    <col min="13314" max="13314" width="13.28515625" style="22" customWidth="1"/>
    <col min="13315" max="13315" width="14" style="22" customWidth="1"/>
    <col min="13316" max="13316" width="45.5703125" style="22" customWidth="1"/>
    <col min="13317" max="13317" width="40" style="22" customWidth="1"/>
    <col min="13318" max="13318" width="14.85546875" style="22" customWidth="1"/>
    <col min="13319" max="13319" width="14" style="22" customWidth="1"/>
    <col min="13320" max="13320" width="14.28515625" style="22" customWidth="1"/>
    <col min="13321" max="13321" width="18.140625" style="22" customWidth="1"/>
    <col min="13322" max="13568" width="9.140625" style="22"/>
    <col min="13569" max="13569" width="13.140625" style="22" customWidth="1"/>
    <col min="13570" max="13570" width="13.28515625" style="22" customWidth="1"/>
    <col min="13571" max="13571" width="14" style="22" customWidth="1"/>
    <col min="13572" max="13572" width="45.5703125" style="22" customWidth="1"/>
    <col min="13573" max="13573" width="40" style="22" customWidth="1"/>
    <col min="13574" max="13574" width="14.85546875" style="22" customWidth="1"/>
    <col min="13575" max="13575" width="14" style="22" customWidth="1"/>
    <col min="13576" max="13576" width="14.28515625" style="22" customWidth="1"/>
    <col min="13577" max="13577" width="18.140625" style="22" customWidth="1"/>
    <col min="13578" max="13824" width="9.140625" style="22"/>
    <col min="13825" max="13825" width="13.140625" style="22" customWidth="1"/>
    <col min="13826" max="13826" width="13.28515625" style="22" customWidth="1"/>
    <col min="13827" max="13827" width="14" style="22" customWidth="1"/>
    <col min="13828" max="13828" width="45.5703125" style="22" customWidth="1"/>
    <col min="13829" max="13829" width="40" style="22" customWidth="1"/>
    <col min="13830" max="13830" width="14.85546875" style="22" customWidth="1"/>
    <col min="13831" max="13831" width="14" style="22" customWidth="1"/>
    <col min="13832" max="13832" width="14.28515625" style="22" customWidth="1"/>
    <col min="13833" max="13833" width="18.140625" style="22" customWidth="1"/>
    <col min="13834" max="14080" width="9.140625" style="22"/>
    <col min="14081" max="14081" width="13.140625" style="22" customWidth="1"/>
    <col min="14082" max="14082" width="13.28515625" style="22" customWidth="1"/>
    <col min="14083" max="14083" width="14" style="22" customWidth="1"/>
    <col min="14084" max="14084" width="45.5703125" style="22" customWidth="1"/>
    <col min="14085" max="14085" width="40" style="22" customWidth="1"/>
    <col min="14086" max="14086" width="14.85546875" style="22" customWidth="1"/>
    <col min="14087" max="14087" width="14" style="22" customWidth="1"/>
    <col min="14088" max="14088" width="14.28515625" style="22" customWidth="1"/>
    <col min="14089" max="14089" width="18.140625" style="22" customWidth="1"/>
    <col min="14090" max="14336" width="9.140625" style="22"/>
    <col min="14337" max="14337" width="13.140625" style="22" customWidth="1"/>
    <col min="14338" max="14338" width="13.28515625" style="22" customWidth="1"/>
    <col min="14339" max="14339" width="14" style="22" customWidth="1"/>
    <col min="14340" max="14340" width="45.5703125" style="22" customWidth="1"/>
    <col min="14341" max="14341" width="40" style="22" customWidth="1"/>
    <col min="14342" max="14342" width="14.85546875" style="22" customWidth="1"/>
    <col min="14343" max="14343" width="14" style="22" customWidth="1"/>
    <col min="14344" max="14344" width="14.28515625" style="22" customWidth="1"/>
    <col min="14345" max="14345" width="18.140625" style="22" customWidth="1"/>
    <col min="14346" max="14592" width="9.140625" style="22"/>
    <col min="14593" max="14593" width="13.140625" style="22" customWidth="1"/>
    <col min="14594" max="14594" width="13.28515625" style="22" customWidth="1"/>
    <col min="14595" max="14595" width="14" style="22" customWidth="1"/>
    <col min="14596" max="14596" width="45.5703125" style="22" customWidth="1"/>
    <col min="14597" max="14597" width="40" style="22" customWidth="1"/>
    <col min="14598" max="14598" width="14.85546875" style="22" customWidth="1"/>
    <col min="14599" max="14599" width="14" style="22" customWidth="1"/>
    <col min="14600" max="14600" width="14.28515625" style="22" customWidth="1"/>
    <col min="14601" max="14601" width="18.140625" style="22" customWidth="1"/>
    <col min="14602" max="14848" width="9.140625" style="22"/>
    <col min="14849" max="14849" width="13.140625" style="22" customWidth="1"/>
    <col min="14850" max="14850" width="13.28515625" style="22" customWidth="1"/>
    <col min="14851" max="14851" width="14" style="22" customWidth="1"/>
    <col min="14852" max="14852" width="45.5703125" style="22" customWidth="1"/>
    <col min="14853" max="14853" width="40" style="22" customWidth="1"/>
    <col min="14854" max="14854" width="14.85546875" style="22" customWidth="1"/>
    <col min="14855" max="14855" width="14" style="22" customWidth="1"/>
    <col min="14856" max="14856" width="14.28515625" style="22" customWidth="1"/>
    <col min="14857" max="14857" width="18.140625" style="22" customWidth="1"/>
    <col min="14858" max="15104" width="9.140625" style="22"/>
    <col min="15105" max="15105" width="13.140625" style="22" customWidth="1"/>
    <col min="15106" max="15106" width="13.28515625" style="22" customWidth="1"/>
    <col min="15107" max="15107" width="14" style="22" customWidth="1"/>
    <col min="15108" max="15108" width="45.5703125" style="22" customWidth="1"/>
    <col min="15109" max="15109" width="40" style="22" customWidth="1"/>
    <col min="15110" max="15110" width="14.85546875" style="22" customWidth="1"/>
    <col min="15111" max="15111" width="14" style="22" customWidth="1"/>
    <col min="15112" max="15112" width="14.28515625" style="22" customWidth="1"/>
    <col min="15113" max="15113" width="18.140625" style="22" customWidth="1"/>
    <col min="15114" max="15360" width="9.140625" style="22"/>
    <col min="15361" max="15361" width="13.140625" style="22" customWidth="1"/>
    <col min="15362" max="15362" width="13.28515625" style="22" customWidth="1"/>
    <col min="15363" max="15363" width="14" style="22" customWidth="1"/>
    <col min="15364" max="15364" width="45.5703125" style="22" customWidth="1"/>
    <col min="15365" max="15365" width="40" style="22" customWidth="1"/>
    <col min="15366" max="15366" width="14.85546875" style="22" customWidth="1"/>
    <col min="15367" max="15367" width="14" style="22" customWidth="1"/>
    <col min="15368" max="15368" width="14.28515625" style="22" customWidth="1"/>
    <col min="15369" max="15369" width="18.140625" style="22" customWidth="1"/>
    <col min="15370" max="15616" width="9.140625" style="22"/>
    <col min="15617" max="15617" width="13.140625" style="22" customWidth="1"/>
    <col min="15618" max="15618" width="13.28515625" style="22" customWidth="1"/>
    <col min="15619" max="15619" width="14" style="22" customWidth="1"/>
    <col min="15620" max="15620" width="45.5703125" style="22" customWidth="1"/>
    <col min="15621" max="15621" width="40" style="22" customWidth="1"/>
    <col min="15622" max="15622" width="14.85546875" style="22" customWidth="1"/>
    <col min="15623" max="15623" width="14" style="22" customWidth="1"/>
    <col min="15624" max="15624" width="14.28515625" style="22" customWidth="1"/>
    <col min="15625" max="15625" width="18.140625" style="22" customWidth="1"/>
    <col min="15626" max="15872" width="9.140625" style="22"/>
    <col min="15873" max="15873" width="13.140625" style="22" customWidth="1"/>
    <col min="15874" max="15874" width="13.28515625" style="22" customWidth="1"/>
    <col min="15875" max="15875" width="14" style="22" customWidth="1"/>
    <col min="15876" max="15876" width="45.5703125" style="22" customWidth="1"/>
    <col min="15877" max="15877" width="40" style="22" customWidth="1"/>
    <col min="15878" max="15878" width="14.85546875" style="22" customWidth="1"/>
    <col min="15879" max="15879" width="14" style="22" customWidth="1"/>
    <col min="15880" max="15880" width="14.28515625" style="22" customWidth="1"/>
    <col min="15881" max="15881" width="18.140625" style="22" customWidth="1"/>
    <col min="15882" max="16128" width="9.140625" style="22"/>
    <col min="16129" max="16129" width="13.140625" style="22" customWidth="1"/>
    <col min="16130" max="16130" width="13.28515625" style="22" customWidth="1"/>
    <col min="16131" max="16131" width="14" style="22" customWidth="1"/>
    <col min="16132" max="16132" width="45.5703125" style="22" customWidth="1"/>
    <col min="16133" max="16133" width="40" style="22" customWidth="1"/>
    <col min="16134" max="16134" width="14.85546875" style="22" customWidth="1"/>
    <col min="16135" max="16135" width="14" style="22" customWidth="1"/>
    <col min="16136" max="16136" width="14.28515625" style="22" customWidth="1"/>
    <col min="16137" max="16137" width="18.140625" style="22" customWidth="1"/>
    <col min="16138" max="16384" width="9.140625" style="22"/>
  </cols>
  <sheetData>
    <row r="1" spans="1:9" ht="15">
      <c r="H1" s="86" t="s">
        <v>407</v>
      </c>
      <c r="I1" s="86"/>
    </row>
    <row r="2" spans="1:9" ht="15">
      <c r="G2" s="86" t="s">
        <v>408</v>
      </c>
      <c r="H2" s="86"/>
      <c r="I2" s="86"/>
    </row>
    <row r="3" spans="1:9" ht="15">
      <c r="H3" s="86" t="s">
        <v>515</v>
      </c>
      <c r="I3" s="86"/>
    </row>
    <row r="4" spans="1:9" ht="15" customHeight="1">
      <c r="G4" s="87"/>
      <c r="H4" s="87"/>
      <c r="I4" s="87"/>
    </row>
    <row r="5" spans="1:9" ht="15">
      <c r="G5" s="23"/>
      <c r="H5" s="23"/>
      <c r="I5" s="24"/>
    </row>
    <row r="6" spans="1:9" ht="18">
      <c r="A6" s="79" t="s">
        <v>409</v>
      </c>
      <c r="B6" s="79"/>
      <c r="C6" s="79"/>
      <c r="D6" s="79"/>
      <c r="E6" s="79"/>
      <c r="F6" s="79"/>
      <c r="G6" s="79"/>
      <c r="H6" s="79"/>
      <c r="I6" s="79"/>
    </row>
    <row r="7" spans="1:9" ht="20.25">
      <c r="A7" s="79" t="s">
        <v>410</v>
      </c>
      <c r="B7" s="79"/>
      <c r="C7" s="79"/>
      <c r="D7" s="79"/>
      <c r="E7" s="79"/>
      <c r="F7" s="79"/>
      <c r="G7" s="79"/>
      <c r="H7" s="79"/>
      <c r="I7" s="79"/>
    </row>
    <row r="8" spans="1:9" ht="18">
      <c r="A8" s="79" t="s">
        <v>411</v>
      </c>
      <c r="B8" s="79"/>
      <c r="C8" s="79"/>
      <c r="D8" s="79"/>
      <c r="E8" s="79"/>
      <c r="F8" s="79"/>
      <c r="G8" s="79"/>
      <c r="H8" s="79"/>
      <c r="I8" s="79"/>
    </row>
    <row r="9" spans="1:9">
      <c r="I9" s="25" t="s">
        <v>4</v>
      </c>
    </row>
    <row r="10" spans="1:9" ht="48" customHeight="1">
      <c r="A10" s="80" t="s">
        <v>412</v>
      </c>
      <c r="B10" s="80" t="s">
        <v>413</v>
      </c>
      <c r="C10" s="80" t="s">
        <v>414</v>
      </c>
      <c r="D10" s="82" t="s">
        <v>415</v>
      </c>
      <c r="E10" s="80" t="s">
        <v>416</v>
      </c>
      <c r="F10" s="80" t="s">
        <v>417</v>
      </c>
      <c r="G10" s="80" t="s">
        <v>418</v>
      </c>
      <c r="H10" s="80" t="s">
        <v>419</v>
      </c>
      <c r="I10" s="80" t="s">
        <v>420</v>
      </c>
    </row>
    <row r="11" spans="1:9" ht="69" customHeight="1">
      <c r="A11" s="81"/>
      <c r="B11" s="81"/>
      <c r="C11" s="81"/>
      <c r="D11" s="83"/>
      <c r="E11" s="84"/>
      <c r="F11" s="85"/>
      <c r="G11" s="85"/>
      <c r="H11" s="85"/>
      <c r="I11" s="85"/>
    </row>
    <row r="12" spans="1:9" s="30" customFormat="1" ht="12.75" customHeight="1">
      <c r="A12" s="26">
        <v>1</v>
      </c>
      <c r="B12" s="26">
        <v>2</v>
      </c>
      <c r="C12" s="26">
        <v>3</v>
      </c>
      <c r="D12" s="27">
        <v>4</v>
      </c>
      <c r="E12" s="28">
        <v>5</v>
      </c>
      <c r="F12" s="29">
        <v>6</v>
      </c>
      <c r="G12" s="29">
        <v>7</v>
      </c>
      <c r="H12" s="29">
        <v>8</v>
      </c>
      <c r="I12" s="29">
        <v>9</v>
      </c>
    </row>
    <row r="13" spans="1:9" s="30" customFormat="1" ht="36" customHeight="1">
      <c r="A13" s="31" t="s">
        <v>19</v>
      </c>
      <c r="B13" s="31"/>
      <c r="C13" s="31"/>
      <c r="D13" s="32" t="s">
        <v>20</v>
      </c>
      <c r="E13" s="33"/>
      <c r="F13" s="34"/>
      <c r="G13" s="34"/>
      <c r="H13" s="34"/>
      <c r="I13" s="35">
        <f>I14</f>
        <v>8855500</v>
      </c>
    </row>
    <row r="14" spans="1:9" s="30" customFormat="1" ht="35.25" customHeight="1">
      <c r="A14" s="31" t="s">
        <v>21</v>
      </c>
      <c r="B14" s="31"/>
      <c r="C14" s="31"/>
      <c r="D14" s="32" t="s">
        <v>20</v>
      </c>
      <c r="E14" s="33"/>
      <c r="F14" s="34"/>
      <c r="G14" s="34"/>
      <c r="H14" s="34"/>
      <c r="I14" s="35">
        <f>I15+I16+I17+I18+I19</f>
        <v>8855500</v>
      </c>
    </row>
    <row r="15" spans="1:9" s="30" customFormat="1" ht="57.75" customHeight="1">
      <c r="A15" s="36" t="s">
        <v>22</v>
      </c>
      <c r="B15" s="36" t="s">
        <v>24</v>
      </c>
      <c r="C15" s="36" t="s">
        <v>23</v>
      </c>
      <c r="D15" s="37" t="s">
        <v>421</v>
      </c>
      <c r="E15" s="38" t="s">
        <v>422</v>
      </c>
      <c r="F15" s="34"/>
      <c r="G15" s="34"/>
      <c r="H15" s="34"/>
      <c r="I15" s="39">
        <v>215500</v>
      </c>
    </row>
    <row r="16" spans="1:9" s="30" customFormat="1" ht="56.25" customHeight="1">
      <c r="A16" s="36" t="s">
        <v>33</v>
      </c>
      <c r="B16" s="36" t="s">
        <v>35</v>
      </c>
      <c r="C16" s="36" t="s">
        <v>423</v>
      </c>
      <c r="D16" s="40" t="s">
        <v>36</v>
      </c>
      <c r="E16" s="38" t="s">
        <v>422</v>
      </c>
      <c r="F16" s="34"/>
      <c r="G16" s="34"/>
      <c r="H16" s="34"/>
      <c r="I16" s="39">
        <v>1300000</v>
      </c>
    </row>
    <row r="17" spans="1:9" s="30" customFormat="1" ht="39" customHeight="1">
      <c r="A17" s="36" t="s">
        <v>40</v>
      </c>
      <c r="B17" s="36" t="s">
        <v>42</v>
      </c>
      <c r="C17" s="36" t="s">
        <v>41</v>
      </c>
      <c r="D17" s="40" t="s">
        <v>424</v>
      </c>
      <c r="E17" s="38" t="s">
        <v>422</v>
      </c>
      <c r="F17" s="34"/>
      <c r="G17" s="34"/>
      <c r="H17" s="34"/>
      <c r="I17" s="39">
        <v>6000000</v>
      </c>
    </row>
    <row r="18" spans="1:9" s="30" customFormat="1" ht="54.75" customHeight="1">
      <c r="A18" s="36" t="s">
        <v>51</v>
      </c>
      <c r="B18" s="36" t="s">
        <v>53</v>
      </c>
      <c r="C18" s="36" t="s">
        <v>52</v>
      </c>
      <c r="D18" s="40" t="s">
        <v>54</v>
      </c>
      <c r="E18" s="38" t="s">
        <v>422</v>
      </c>
      <c r="F18" s="34"/>
      <c r="G18" s="34"/>
      <c r="H18" s="34"/>
      <c r="I18" s="39">
        <v>940000</v>
      </c>
    </row>
    <row r="19" spans="1:9" s="30" customFormat="1" ht="36" customHeight="1">
      <c r="A19" s="36" t="s">
        <v>66</v>
      </c>
      <c r="B19" s="36" t="s">
        <v>68</v>
      </c>
      <c r="C19" s="36" t="s">
        <v>67</v>
      </c>
      <c r="D19" s="40" t="s">
        <v>69</v>
      </c>
      <c r="E19" s="38" t="s">
        <v>422</v>
      </c>
      <c r="F19" s="34"/>
      <c r="G19" s="34"/>
      <c r="H19" s="34"/>
      <c r="I19" s="39">
        <v>400000</v>
      </c>
    </row>
    <row r="20" spans="1:9" s="45" customFormat="1" ht="37.5" customHeight="1">
      <c r="A20" s="31" t="s">
        <v>70</v>
      </c>
      <c r="B20" s="31"/>
      <c r="C20" s="31"/>
      <c r="D20" s="41" t="s">
        <v>71</v>
      </c>
      <c r="E20" s="42"/>
      <c r="F20" s="43"/>
      <c r="G20" s="43"/>
      <c r="H20" s="43"/>
      <c r="I20" s="44">
        <f>I21</f>
        <v>12883746</v>
      </c>
    </row>
    <row r="21" spans="1:9" s="45" customFormat="1" ht="35.25" customHeight="1">
      <c r="A21" s="31" t="s">
        <v>72</v>
      </c>
      <c r="B21" s="31"/>
      <c r="C21" s="31"/>
      <c r="D21" s="41" t="s">
        <v>71</v>
      </c>
      <c r="E21" s="42"/>
      <c r="F21" s="43"/>
      <c r="G21" s="43"/>
      <c r="H21" s="43"/>
      <c r="I21" s="44">
        <f>I22+I23+I24+I25+I26+I27+I28+I29+I30+I31</f>
        <v>12883746</v>
      </c>
    </row>
    <row r="22" spans="1:9" s="30" customFormat="1" ht="22.5" customHeight="1">
      <c r="A22" s="36" t="s">
        <v>75</v>
      </c>
      <c r="B22" s="36" t="s">
        <v>77</v>
      </c>
      <c r="C22" s="36" t="s">
        <v>76</v>
      </c>
      <c r="D22" s="40" t="s">
        <v>78</v>
      </c>
      <c r="E22" s="38" t="s">
        <v>422</v>
      </c>
      <c r="F22" s="34"/>
      <c r="G22" s="34"/>
      <c r="H22" s="34"/>
      <c r="I22" s="39">
        <v>120000</v>
      </c>
    </row>
    <row r="23" spans="1:9" s="30" customFormat="1" ht="90" customHeight="1">
      <c r="A23" s="36" t="s">
        <v>79</v>
      </c>
      <c r="B23" s="36" t="s">
        <v>81</v>
      </c>
      <c r="C23" s="36" t="s">
        <v>80</v>
      </c>
      <c r="D23" s="40" t="s">
        <v>425</v>
      </c>
      <c r="E23" s="38" t="s">
        <v>422</v>
      </c>
      <c r="F23" s="34"/>
      <c r="G23" s="34"/>
      <c r="H23" s="34"/>
      <c r="I23" s="39">
        <v>35500</v>
      </c>
    </row>
    <row r="24" spans="1:9" s="30" customFormat="1" ht="90" customHeight="1">
      <c r="A24" s="36" t="s">
        <v>79</v>
      </c>
      <c r="B24" s="36" t="s">
        <v>81</v>
      </c>
      <c r="C24" s="36" t="s">
        <v>80</v>
      </c>
      <c r="D24" s="40" t="s">
        <v>425</v>
      </c>
      <c r="E24" s="38" t="s">
        <v>426</v>
      </c>
      <c r="F24" s="34"/>
      <c r="G24" s="34"/>
      <c r="H24" s="34"/>
      <c r="I24" s="39">
        <v>1495000</v>
      </c>
    </row>
    <row r="25" spans="1:9" s="30" customFormat="1" ht="90" customHeight="1">
      <c r="A25" s="36" t="s">
        <v>79</v>
      </c>
      <c r="B25" s="36" t="s">
        <v>81</v>
      </c>
      <c r="C25" s="36" t="s">
        <v>80</v>
      </c>
      <c r="D25" s="40" t="s">
        <v>425</v>
      </c>
      <c r="E25" s="38" t="s">
        <v>427</v>
      </c>
      <c r="F25" s="34"/>
      <c r="G25" s="34"/>
      <c r="H25" s="34"/>
      <c r="I25" s="39">
        <v>1495000</v>
      </c>
    </row>
    <row r="26" spans="1:9" s="30" customFormat="1" ht="90" customHeight="1">
      <c r="A26" s="36" t="s">
        <v>79</v>
      </c>
      <c r="B26" s="36" t="s">
        <v>81</v>
      </c>
      <c r="C26" s="36" t="s">
        <v>80</v>
      </c>
      <c r="D26" s="40" t="s">
        <v>425</v>
      </c>
      <c r="E26" s="38" t="s">
        <v>428</v>
      </c>
      <c r="F26" s="34"/>
      <c r="G26" s="34"/>
      <c r="H26" s="34"/>
      <c r="I26" s="39">
        <v>1495000</v>
      </c>
    </row>
    <row r="27" spans="1:9" s="30" customFormat="1" ht="90.75" customHeight="1">
      <c r="A27" s="36" t="s">
        <v>79</v>
      </c>
      <c r="B27" s="36" t="s">
        <v>81</v>
      </c>
      <c r="C27" s="36" t="s">
        <v>80</v>
      </c>
      <c r="D27" s="40" t="s">
        <v>425</v>
      </c>
      <c r="E27" s="38" t="s">
        <v>429</v>
      </c>
      <c r="F27" s="34"/>
      <c r="G27" s="34"/>
      <c r="H27" s="34"/>
      <c r="I27" s="39">
        <v>1495000</v>
      </c>
    </row>
    <row r="28" spans="1:9" s="30" customFormat="1" ht="103.5" customHeight="1">
      <c r="A28" s="36" t="s">
        <v>79</v>
      </c>
      <c r="B28" s="36" t="s">
        <v>81</v>
      </c>
      <c r="C28" s="36" t="s">
        <v>80</v>
      </c>
      <c r="D28" s="40" t="s">
        <v>425</v>
      </c>
      <c r="E28" s="38" t="s">
        <v>430</v>
      </c>
      <c r="F28" s="34"/>
      <c r="G28" s="34"/>
      <c r="H28" s="34"/>
      <c r="I28" s="39">
        <v>4680000</v>
      </c>
    </row>
    <row r="29" spans="1:9" s="30" customFormat="1" ht="90" customHeight="1">
      <c r="A29" s="36" t="s">
        <v>79</v>
      </c>
      <c r="B29" s="36" t="s">
        <v>81</v>
      </c>
      <c r="C29" s="36" t="s">
        <v>80</v>
      </c>
      <c r="D29" s="40" t="s">
        <v>425</v>
      </c>
      <c r="E29" s="38" t="s">
        <v>431</v>
      </c>
      <c r="F29" s="34"/>
      <c r="G29" s="34"/>
      <c r="H29" s="34"/>
      <c r="I29" s="39">
        <v>1630908</v>
      </c>
    </row>
    <row r="30" spans="1:9" s="30" customFormat="1" ht="87" customHeight="1">
      <c r="A30" s="36" t="s">
        <v>79</v>
      </c>
      <c r="B30" s="36" t="s">
        <v>81</v>
      </c>
      <c r="C30" s="36" t="s">
        <v>80</v>
      </c>
      <c r="D30" s="40" t="s">
        <v>425</v>
      </c>
      <c r="E30" s="38" t="s">
        <v>432</v>
      </c>
      <c r="F30" s="34"/>
      <c r="G30" s="34"/>
      <c r="H30" s="34"/>
      <c r="I30" s="39">
        <v>403818</v>
      </c>
    </row>
    <row r="31" spans="1:9" s="30" customFormat="1" ht="53.25" customHeight="1">
      <c r="A31" s="36" t="s">
        <v>83</v>
      </c>
      <c r="B31" s="36" t="s">
        <v>85</v>
      </c>
      <c r="C31" s="36" t="s">
        <v>84</v>
      </c>
      <c r="D31" s="40" t="s">
        <v>433</v>
      </c>
      <c r="E31" s="38" t="s">
        <v>422</v>
      </c>
      <c r="F31" s="34"/>
      <c r="G31" s="34"/>
      <c r="H31" s="34"/>
      <c r="I31" s="39">
        <v>33520</v>
      </c>
    </row>
    <row r="32" spans="1:9" s="45" customFormat="1" ht="42" customHeight="1">
      <c r="A32" s="31" t="s">
        <v>113</v>
      </c>
      <c r="B32" s="31"/>
      <c r="C32" s="31"/>
      <c r="D32" s="41" t="s">
        <v>434</v>
      </c>
      <c r="E32" s="42"/>
      <c r="F32" s="43"/>
      <c r="G32" s="43"/>
      <c r="H32" s="43"/>
      <c r="I32" s="44">
        <f>I33</f>
        <v>133850</v>
      </c>
    </row>
    <row r="33" spans="1:9" s="45" customFormat="1" ht="40.5" customHeight="1">
      <c r="A33" s="31" t="s">
        <v>115</v>
      </c>
      <c r="B33" s="31"/>
      <c r="C33" s="31"/>
      <c r="D33" s="41" t="s">
        <v>434</v>
      </c>
      <c r="E33" s="42"/>
      <c r="F33" s="43"/>
      <c r="G33" s="43"/>
      <c r="H33" s="43"/>
      <c r="I33" s="44">
        <f>I34+I35+I36</f>
        <v>133850</v>
      </c>
    </row>
    <row r="34" spans="1:9" s="30" customFormat="1" ht="57.75" customHeight="1">
      <c r="A34" s="36" t="s">
        <v>116</v>
      </c>
      <c r="B34" s="36" t="s">
        <v>24</v>
      </c>
      <c r="C34" s="36" t="s">
        <v>23</v>
      </c>
      <c r="D34" s="37" t="s">
        <v>421</v>
      </c>
      <c r="E34" s="38" t="s">
        <v>422</v>
      </c>
      <c r="F34" s="34"/>
      <c r="G34" s="34"/>
      <c r="H34" s="34"/>
      <c r="I34" s="39">
        <v>53350</v>
      </c>
    </row>
    <row r="35" spans="1:9" s="30" customFormat="1" ht="63">
      <c r="A35" s="36" t="s">
        <v>199</v>
      </c>
      <c r="B35" s="36" t="s">
        <v>200</v>
      </c>
      <c r="C35" s="36" t="s">
        <v>81</v>
      </c>
      <c r="D35" s="40" t="s">
        <v>435</v>
      </c>
      <c r="E35" s="38" t="s">
        <v>422</v>
      </c>
      <c r="F35" s="34"/>
      <c r="G35" s="34"/>
      <c r="H35" s="34"/>
      <c r="I35" s="39">
        <v>20500</v>
      </c>
    </row>
    <row r="36" spans="1:9" s="30" customFormat="1" ht="47.25">
      <c r="A36" s="36" t="s">
        <v>202</v>
      </c>
      <c r="B36" s="36" t="s">
        <v>203</v>
      </c>
      <c r="C36" s="36" t="s">
        <v>77</v>
      </c>
      <c r="D36" s="40" t="s">
        <v>204</v>
      </c>
      <c r="E36" s="38" t="s">
        <v>436</v>
      </c>
      <c r="F36" s="34"/>
      <c r="G36" s="34"/>
      <c r="H36" s="34"/>
      <c r="I36" s="39">
        <v>60000</v>
      </c>
    </row>
    <row r="37" spans="1:9" s="45" customFormat="1" ht="31.5">
      <c r="A37" s="31" t="s">
        <v>246</v>
      </c>
      <c r="B37" s="31"/>
      <c r="C37" s="31"/>
      <c r="D37" s="41" t="s">
        <v>249</v>
      </c>
      <c r="E37" s="42"/>
      <c r="F37" s="43"/>
      <c r="G37" s="43"/>
      <c r="H37" s="43"/>
      <c r="I37" s="44">
        <f>I38</f>
        <v>1852408</v>
      </c>
    </row>
    <row r="38" spans="1:9" s="45" customFormat="1" ht="31.5">
      <c r="A38" s="31" t="s">
        <v>248</v>
      </c>
      <c r="B38" s="31"/>
      <c r="C38" s="31"/>
      <c r="D38" s="41" t="s">
        <v>249</v>
      </c>
      <c r="E38" s="42"/>
      <c r="F38" s="43"/>
      <c r="G38" s="43"/>
      <c r="H38" s="43"/>
      <c r="I38" s="44">
        <f>I39+I40+I41</f>
        <v>1852408</v>
      </c>
    </row>
    <row r="39" spans="1:9" s="30" customFormat="1" ht="78.75">
      <c r="A39" s="36" t="s">
        <v>269</v>
      </c>
      <c r="B39" s="36" t="s">
        <v>274</v>
      </c>
      <c r="C39" s="36" t="s">
        <v>266</v>
      </c>
      <c r="D39" s="40" t="s">
        <v>437</v>
      </c>
      <c r="E39" s="38" t="s">
        <v>438</v>
      </c>
      <c r="F39" s="34"/>
      <c r="G39" s="34"/>
      <c r="H39" s="34"/>
      <c r="I39" s="39">
        <v>263883</v>
      </c>
    </row>
    <row r="40" spans="1:9" s="30" customFormat="1" ht="47.25">
      <c r="A40" s="36" t="s">
        <v>272</v>
      </c>
      <c r="B40" s="36" t="s">
        <v>274</v>
      </c>
      <c r="C40" s="36" t="s">
        <v>273</v>
      </c>
      <c r="D40" s="40" t="s">
        <v>439</v>
      </c>
      <c r="E40" s="38" t="s">
        <v>422</v>
      </c>
      <c r="F40" s="34"/>
      <c r="G40" s="34"/>
      <c r="H40" s="34"/>
      <c r="I40" s="39">
        <v>192390</v>
      </c>
    </row>
    <row r="41" spans="1:9" s="30" customFormat="1" ht="63">
      <c r="A41" s="36" t="s">
        <v>295</v>
      </c>
      <c r="B41" s="36" t="s">
        <v>296</v>
      </c>
      <c r="C41" s="36" t="s">
        <v>108</v>
      </c>
      <c r="D41" s="40" t="s">
        <v>440</v>
      </c>
      <c r="E41" s="38" t="s">
        <v>441</v>
      </c>
      <c r="F41" s="34"/>
      <c r="G41" s="34"/>
      <c r="H41" s="34"/>
      <c r="I41" s="39">
        <v>1396135</v>
      </c>
    </row>
    <row r="42" spans="1:9" s="45" customFormat="1" ht="57" customHeight="1">
      <c r="A42" s="31" t="s">
        <v>298</v>
      </c>
      <c r="B42" s="31"/>
      <c r="C42" s="31"/>
      <c r="D42" s="41" t="s">
        <v>442</v>
      </c>
      <c r="E42" s="42"/>
      <c r="F42" s="43"/>
      <c r="G42" s="43"/>
      <c r="H42" s="43"/>
      <c r="I42" s="44">
        <f>I43</f>
        <v>60742168</v>
      </c>
    </row>
    <row r="43" spans="1:9" s="45" customFormat="1" ht="60" customHeight="1">
      <c r="A43" s="31" t="s">
        <v>300</v>
      </c>
      <c r="B43" s="31"/>
      <c r="C43" s="31"/>
      <c r="D43" s="41" t="s">
        <v>442</v>
      </c>
      <c r="E43" s="42"/>
      <c r="F43" s="43"/>
      <c r="G43" s="43"/>
      <c r="H43" s="43"/>
      <c r="I43" s="44">
        <f>I44+I45+I46+I47+I48+I49+I50+I51+I52+I53+I54+I55+I56+I57+I58+I59+I60+I61+I62+I63+I64+I65+I66+I67+I68+I69+I70+I71+I72+I73+I74+I75+I76+I77+I78+I79+I80+I81</f>
        <v>60742168</v>
      </c>
    </row>
    <row r="44" spans="1:9" s="30" customFormat="1" ht="31.5">
      <c r="A44" s="36" t="s">
        <v>310</v>
      </c>
      <c r="B44" s="36" t="s">
        <v>311</v>
      </c>
      <c r="C44" s="36" t="s">
        <v>307</v>
      </c>
      <c r="D44" s="40" t="s">
        <v>312</v>
      </c>
      <c r="E44" s="38" t="s">
        <v>422</v>
      </c>
      <c r="F44" s="34"/>
      <c r="G44" s="34"/>
      <c r="H44" s="34"/>
      <c r="I44" s="39">
        <v>220000</v>
      </c>
    </row>
    <row r="45" spans="1:9" s="30" customFormat="1" ht="47.25">
      <c r="A45" s="36" t="s">
        <v>313</v>
      </c>
      <c r="B45" s="36" t="s">
        <v>314</v>
      </c>
      <c r="C45" s="36" t="s">
        <v>307</v>
      </c>
      <c r="D45" s="40" t="s">
        <v>315</v>
      </c>
      <c r="E45" s="38" t="s">
        <v>422</v>
      </c>
      <c r="F45" s="34"/>
      <c r="G45" s="34"/>
      <c r="H45" s="34"/>
      <c r="I45" s="39">
        <v>3000000</v>
      </c>
    </row>
    <row r="46" spans="1:9" s="30" customFormat="1" ht="33.75" customHeight="1">
      <c r="A46" s="36" t="s">
        <v>319</v>
      </c>
      <c r="B46" s="36" t="s">
        <v>320</v>
      </c>
      <c r="C46" s="36" t="s">
        <v>307</v>
      </c>
      <c r="D46" s="40" t="s">
        <v>321</v>
      </c>
      <c r="E46" s="38" t="s">
        <v>422</v>
      </c>
      <c r="F46" s="34"/>
      <c r="G46" s="34"/>
      <c r="H46" s="34"/>
      <c r="I46" s="39">
        <v>1050360</v>
      </c>
    </row>
    <row r="47" spans="1:9" s="30" customFormat="1" ht="47.25">
      <c r="A47" s="36" t="s">
        <v>319</v>
      </c>
      <c r="B47" s="36" t="s">
        <v>320</v>
      </c>
      <c r="C47" s="36" t="s">
        <v>307</v>
      </c>
      <c r="D47" s="40" t="s">
        <v>321</v>
      </c>
      <c r="E47" s="38" t="s">
        <v>443</v>
      </c>
      <c r="F47" s="34"/>
      <c r="G47" s="34"/>
      <c r="H47" s="34"/>
      <c r="I47" s="39">
        <v>60000</v>
      </c>
    </row>
    <row r="48" spans="1:9" s="30" customFormat="1" ht="47.25">
      <c r="A48" s="36" t="s">
        <v>319</v>
      </c>
      <c r="B48" s="36" t="s">
        <v>320</v>
      </c>
      <c r="C48" s="36" t="s">
        <v>307</v>
      </c>
      <c r="D48" s="40" t="s">
        <v>321</v>
      </c>
      <c r="E48" s="38" t="s">
        <v>444</v>
      </c>
      <c r="F48" s="34"/>
      <c r="G48" s="34"/>
      <c r="H48" s="34"/>
      <c r="I48" s="39">
        <v>50000</v>
      </c>
    </row>
    <row r="49" spans="1:9" s="30" customFormat="1" ht="47.25">
      <c r="A49" s="36" t="s">
        <v>319</v>
      </c>
      <c r="B49" s="36" t="s">
        <v>320</v>
      </c>
      <c r="C49" s="36" t="s">
        <v>307</v>
      </c>
      <c r="D49" s="40" t="s">
        <v>321</v>
      </c>
      <c r="E49" s="38" t="s">
        <v>445</v>
      </c>
      <c r="F49" s="34"/>
      <c r="G49" s="34"/>
      <c r="H49" s="34"/>
      <c r="I49" s="39">
        <v>3550000</v>
      </c>
    </row>
    <row r="50" spans="1:9" s="30" customFormat="1" ht="31.5">
      <c r="A50" s="36" t="s">
        <v>319</v>
      </c>
      <c r="B50" s="36" t="s">
        <v>320</v>
      </c>
      <c r="C50" s="36" t="s">
        <v>307</v>
      </c>
      <c r="D50" s="40" t="s">
        <v>321</v>
      </c>
      <c r="E50" s="38" t="s">
        <v>446</v>
      </c>
      <c r="F50" s="34"/>
      <c r="G50" s="34"/>
      <c r="H50" s="34"/>
      <c r="I50" s="39">
        <v>809577</v>
      </c>
    </row>
    <row r="51" spans="1:9" s="30" customFormat="1" ht="31.5">
      <c r="A51" s="36" t="s">
        <v>319</v>
      </c>
      <c r="B51" s="36" t="s">
        <v>320</v>
      </c>
      <c r="C51" s="36" t="s">
        <v>307</v>
      </c>
      <c r="D51" s="40" t="s">
        <v>321</v>
      </c>
      <c r="E51" s="38" t="s">
        <v>447</v>
      </c>
      <c r="F51" s="34"/>
      <c r="G51" s="34"/>
      <c r="H51" s="34"/>
      <c r="I51" s="39">
        <v>260756</v>
      </c>
    </row>
    <row r="52" spans="1:9" s="30" customFormat="1" ht="31.5">
      <c r="A52" s="36" t="s">
        <v>319</v>
      </c>
      <c r="B52" s="36" t="s">
        <v>320</v>
      </c>
      <c r="C52" s="36" t="s">
        <v>307</v>
      </c>
      <c r="D52" s="40" t="s">
        <v>321</v>
      </c>
      <c r="E52" s="38" t="s">
        <v>448</v>
      </c>
      <c r="F52" s="34"/>
      <c r="G52" s="34"/>
      <c r="H52" s="34"/>
      <c r="I52" s="39">
        <v>1046998</v>
      </c>
    </row>
    <row r="53" spans="1:9" s="30" customFormat="1" ht="31.5">
      <c r="A53" s="36" t="s">
        <v>319</v>
      </c>
      <c r="B53" s="36" t="s">
        <v>320</v>
      </c>
      <c r="C53" s="36" t="s">
        <v>307</v>
      </c>
      <c r="D53" s="40" t="s">
        <v>321</v>
      </c>
      <c r="E53" s="38" t="s">
        <v>449</v>
      </c>
      <c r="F53" s="34"/>
      <c r="G53" s="34"/>
      <c r="H53" s="34"/>
      <c r="I53" s="39">
        <v>1327250</v>
      </c>
    </row>
    <row r="54" spans="1:9" s="30" customFormat="1" ht="63">
      <c r="A54" s="36" t="s">
        <v>319</v>
      </c>
      <c r="B54" s="36" t="s">
        <v>320</v>
      </c>
      <c r="C54" s="36" t="s">
        <v>307</v>
      </c>
      <c r="D54" s="40" t="s">
        <v>321</v>
      </c>
      <c r="E54" s="38" t="s">
        <v>450</v>
      </c>
      <c r="F54" s="34"/>
      <c r="G54" s="34"/>
      <c r="H54" s="34"/>
      <c r="I54" s="39">
        <v>1059127</v>
      </c>
    </row>
    <row r="55" spans="1:9" s="30" customFormat="1" ht="110.25">
      <c r="A55" s="36" t="s">
        <v>329</v>
      </c>
      <c r="B55" s="36" t="s">
        <v>331</v>
      </c>
      <c r="C55" s="36" t="s">
        <v>330</v>
      </c>
      <c r="D55" s="40" t="s">
        <v>332</v>
      </c>
      <c r="E55" s="38" t="s">
        <v>451</v>
      </c>
      <c r="F55" s="34"/>
      <c r="G55" s="34"/>
      <c r="H55" s="34"/>
      <c r="I55" s="39">
        <v>60000</v>
      </c>
    </row>
    <row r="56" spans="1:9" s="30" customFormat="1" ht="51" customHeight="1">
      <c r="A56" s="36" t="s">
        <v>329</v>
      </c>
      <c r="B56" s="36" t="s">
        <v>331</v>
      </c>
      <c r="C56" s="36" t="s">
        <v>330</v>
      </c>
      <c r="D56" s="40" t="s">
        <v>332</v>
      </c>
      <c r="E56" s="38" t="s">
        <v>452</v>
      </c>
      <c r="F56" s="34"/>
      <c r="G56" s="34"/>
      <c r="H56" s="34"/>
      <c r="I56" s="39">
        <v>1252000</v>
      </c>
    </row>
    <row r="57" spans="1:9" s="30" customFormat="1" ht="50.25" customHeight="1">
      <c r="A57" s="36" t="s">
        <v>329</v>
      </c>
      <c r="B57" s="36" t="s">
        <v>331</v>
      </c>
      <c r="C57" s="36" t="s">
        <v>330</v>
      </c>
      <c r="D57" s="40" t="s">
        <v>332</v>
      </c>
      <c r="E57" s="38" t="s">
        <v>453</v>
      </c>
      <c r="F57" s="34"/>
      <c r="G57" s="34"/>
      <c r="H57" s="34"/>
      <c r="I57" s="39">
        <v>1490000</v>
      </c>
    </row>
    <row r="58" spans="1:9" s="30" customFormat="1" ht="53.25" customHeight="1">
      <c r="A58" s="36" t="s">
        <v>329</v>
      </c>
      <c r="B58" s="36" t="s">
        <v>331</v>
      </c>
      <c r="C58" s="36" t="s">
        <v>330</v>
      </c>
      <c r="D58" s="40" t="s">
        <v>332</v>
      </c>
      <c r="E58" s="38" t="s">
        <v>454</v>
      </c>
      <c r="F58" s="34"/>
      <c r="G58" s="34"/>
      <c r="H58" s="34"/>
      <c r="I58" s="39">
        <v>1400000</v>
      </c>
    </row>
    <row r="59" spans="1:9" s="30" customFormat="1" ht="51.75" customHeight="1">
      <c r="A59" s="36" t="s">
        <v>329</v>
      </c>
      <c r="B59" s="36" t="s">
        <v>331</v>
      </c>
      <c r="C59" s="36" t="s">
        <v>330</v>
      </c>
      <c r="D59" s="40" t="s">
        <v>332</v>
      </c>
      <c r="E59" s="38" t="s">
        <v>455</v>
      </c>
      <c r="F59" s="34"/>
      <c r="G59" s="34"/>
      <c r="H59" s="34"/>
      <c r="I59" s="39">
        <v>201185</v>
      </c>
    </row>
    <row r="60" spans="1:9" s="30" customFormat="1" ht="49.5" customHeight="1">
      <c r="A60" s="36" t="s">
        <v>329</v>
      </c>
      <c r="B60" s="36" t="s">
        <v>331</v>
      </c>
      <c r="C60" s="36" t="s">
        <v>330</v>
      </c>
      <c r="D60" s="40" t="s">
        <v>332</v>
      </c>
      <c r="E60" s="38" t="s">
        <v>456</v>
      </c>
      <c r="F60" s="34"/>
      <c r="G60" s="34"/>
      <c r="H60" s="34"/>
      <c r="I60" s="39">
        <v>141086</v>
      </c>
    </row>
    <row r="61" spans="1:9" s="30" customFormat="1" ht="51.75" customHeight="1">
      <c r="A61" s="36" t="s">
        <v>329</v>
      </c>
      <c r="B61" s="36" t="s">
        <v>331</v>
      </c>
      <c r="C61" s="36" t="s">
        <v>330</v>
      </c>
      <c r="D61" s="40" t="s">
        <v>332</v>
      </c>
      <c r="E61" s="38" t="s">
        <v>457</v>
      </c>
      <c r="F61" s="34"/>
      <c r="G61" s="34"/>
      <c r="H61" s="34"/>
      <c r="I61" s="39">
        <v>252189</v>
      </c>
    </row>
    <row r="62" spans="1:9" s="30" customFormat="1" ht="47.25">
      <c r="A62" s="36" t="s">
        <v>329</v>
      </c>
      <c r="B62" s="36" t="s">
        <v>331</v>
      </c>
      <c r="C62" s="36" t="s">
        <v>330</v>
      </c>
      <c r="D62" s="40" t="s">
        <v>332</v>
      </c>
      <c r="E62" s="38" t="s">
        <v>458</v>
      </c>
      <c r="F62" s="34"/>
      <c r="G62" s="34"/>
      <c r="H62" s="34"/>
      <c r="I62" s="39">
        <v>4322146</v>
      </c>
    </row>
    <row r="63" spans="1:9" s="30" customFormat="1" ht="47.25">
      <c r="A63" s="36" t="s">
        <v>329</v>
      </c>
      <c r="B63" s="36" t="s">
        <v>331</v>
      </c>
      <c r="C63" s="36" t="s">
        <v>330</v>
      </c>
      <c r="D63" s="40" t="s">
        <v>332</v>
      </c>
      <c r="E63" s="38" t="s">
        <v>459</v>
      </c>
      <c r="F63" s="34"/>
      <c r="G63" s="34"/>
      <c r="H63" s="34"/>
      <c r="I63" s="39">
        <v>1497900</v>
      </c>
    </row>
    <row r="64" spans="1:9" s="30" customFormat="1" ht="47.25">
      <c r="A64" s="36" t="s">
        <v>329</v>
      </c>
      <c r="B64" s="36" t="s">
        <v>331</v>
      </c>
      <c r="C64" s="36" t="s">
        <v>330</v>
      </c>
      <c r="D64" s="40" t="s">
        <v>332</v>
      </c>
      <c r="E64" s="38" t="s">
        <v>460</v>
      </c>
      <c r="F64" s="34"/>
      <c r="G64" s="34"/>
      <c r="H64" s="34"/>
      <c r="I64" s="39">
        <v>11630844</v>
      </c>
    </row>
    <row r="65" spans="1:9" s="30" customFormat="1" ht="47.25">
      <c r="A65" s="36" t="s">
        <v>329</v>
      </c>
      <c r="B65" s="36" t="s">
        <v>331</v>
      </c>
      <c r="C65" s="36" t="s">
        <v>330</v>
      </c>
      <c r="D65" s="40" t="s">
        <v>332</v>
      </c>
      <c r="E65" s="38" t="s">
        <v>461</v>
      </c>
      <c r="F65" s="34"/>
      <c r="G65" s="34"/>
      <c r="H65" s="34"/>
      <c r="I65" s="39">
        <v>1134988</v>
      </c>
    </row>
    <row r="66" spans="1:9" s="30" customFormat="1" ht="47.25">
      <c r="A66" s="36" t="s">
        <v>329</v>
      </c>
      <c r="B66" s="36" t="s">
        <v>331</v>
      </c>
      <c r="C66" s="36" t="s">
        <v>330</v>
      </c>
      <c r="D66" s="40" t="s">
        <v>332</v>
      </c>
      <c r="E66" s="38" t="s">
        <v>462</v>
      </c>
      <c r="F66" s="34"/>
      <c r="G66" s="34"/>
      <c r="H66" s="34"/>
      <c r="I66" s="39">
        <v>1454682</v>
      </c>
    </row>
    <row r="67" spans="1:9" s="30" customFormat="1" ht="47.25">
      <c r="A67" s="36" t="s">
        <v>329</v>
      </c>
      <c r="B67" s="36" t="s">
        <v>331</v>
      </c>
      <c r="C67" s="36" t="s">
        <v>330</v>
      </c>
      <c r="D67" s="40" t="s">
        <v>332</v>
      </c>
      <c r="E67" s="38" t="s">
        <v>463</v>
      </c>
      <c r="F67" s="34"/>
      <c r="G67" s="34"/>
      <c r="H67" s="34"/>
      <c r="I67" s="39">
        <v>1453861</v>
      </c>
    </row>
    <row r="68" spans="1:9" s="30" customFormat="1" ht="47.25">
      <c r="A68" s="36" t="s">
        <v>329</v>
      </c>
      <c r="B68" s="36" t="s">
        <v>331</v>
      </c>
      <c r="C68" s="36" t="s">
        <v>330</v>
      </c>
      <c r="D68" s="40" t="s">
        <v>332</v>
      </c>
      <c r="E68" s="38" t="s">
        <v>464</v>
      </c>
      <c r="F68" s="34"/>
      <c r="G68" s="34"/>
      <c r="H68" s="34"/>
      <c r="I68" s="39">
        <v>1479993</v>
      </c>
    </row>
    <row r="69" spans="1:9" s="30" customFormat="1" ht="63">
      <c r="A69" s="36" t="s">
        <v>329</v>
      </c>
      <c r="B69" s="36" t="s">
        <v>331</v>
      </c>
      <c r="C69" s="36" t="s">
        <v>330</v>
      </c>
      <c r="D69" s="40" t="s">
        <v>332</v>
      </c>
      <c r="E69" s="38" t="s">
        <v>465</v>
      </c>
      <c r="F69" s="34"/>
      <c r="G69" s="34"/>
      <c r="H69" s="34"/>
      <c r="I69" s="39">
        <v>600000</v>
      </c>
    </row>
    <row r="70" spans="1:9" s="30" customFormat="1" ht="63">
      <c r="A70" s="36" t="s">
        <v>329</v>
      </c>
      <c r="B70" s="36" t="s">
        <v>331</v>
      </c>
      <c r="C70" s="36" t="s">
        <v>330</v>
      </c>
      <c r="D70" s="40" t="s">
        <v>332</v>
      </c>
      <c r="E70" s="38" t="s">
        <v>466</v>
      </c>
      <c r="F70" s="34"/>
      <c r="G70" s="34"/>
      <c r="H70" s="34"/>
      <c r="I70" s="39">
        <v>1490000</v>
      </c>
    </row>
    <row r="71" spans="1:9" s="30" customFormat="1" ht="47.25">
      <c r="A71" s="36" t="s">
        <v>329</v>
      </c>
      <c r="B71" s="36" t="s">
        <v>331</v>
      </c>
      <c r="C71" s="36" t="s">
        <v>330</v>
      </c>
      <c r="D71" s="40" t="s">
        <v>332</v>
      </c>
      <c r="E71" s="38" t="s">
        <v>467</v>
      </c>
      <c r="F71" s="34"/>
      <c r="G71" s="34"/>
      <c r="H71" s="34"/>
      <c r="I71" s="39">
        <v>923140</v>
      </c>
    </row>
    <row r="72" spans="1:9" s="30" customFormat="1" ht="47.25">
      <c r="A72" s="36" t="s">
        <v>329</v>
      </c>
      <c r="B72" s="36" t="s">
        <v>331</v>
      </c>
      <c r="C72" s="36" t="s">
        <v>330</v>
      </c>
      <c r="D72" s="40" t="s">
        <v>332</v>
      </c>
      <c r="E72" s="38" t="s">
        <v>468</v>
      </c>
      <c r="F72" s="34"/>
      <c r="G72" s="34"/>
      <c r="H72" s="34"/>
      <c r="I72" s="39">
        <v>1473061</v>
      </c>
    </row>
    <row r="73" spans="1:9" s="30" customFormat="1" ht="47.25">
      <c r="A73" s="36" t="s">
        <v>329</v>
      </c>
      <c r="B73" s="36" t="s">
        <v>331</v>
      </c>
      <c r="C73" s="36" t="s">
        <v>330</v>
      </c>
      <c r="D73" s="40" t="s">
        <v>332</v>
      </c>
      <c r="E73" s="38" t="s">
        <v>469</v>
      </c>
      <c r="F73" s="34"/>
      <c r="G73" s="34"/>
      <c r="H73" s="34"/>
      <c r="I73" s="39">
        <v>1435990</v>
      </c>
    </row>
    <row r="74" spans="1:9" s="30" customFormat="1" ht="47.25">
      <c r="A74" s="36" t="s">
        <v>329</v>
      </c>
      <c r="B74" s="36" t="s">
        <v>331</v>
      </c>
      <c r="C74" s="36" t="s">
        <v>330</v>
      </c>
      <c r="D74" s="40" t="s">
        <v>332</v>
      </c>
      <c r="E74" s="38" t="s">
        <v>470</v>
      </c>
      <c r="F74" s="34"/>
      <c r="G74" s="34"/>
      <c r="H74" s="34"/>
      <c r="I74" s="39">
        <v>1377976</v>
      </c>
    </row>
    <row r="75" spans="1:9" s="30" customFormat="1" ht="47.25">
      <c r="A75" s="36" t="s">
        <v>329</v>
      </c>
      <c r="B75" s="36" t="s">
        <v>331</v>
      </c>
      <c r="C75" s="36" t="s">
        <v>330</v>
      </c>
      <c r="D75" s="40" t="s">
        <v>332</v>
      </c>
      <c r="E75" s="38" t="s">
        <v>471</v>
      </c>
      <c r="F75" s="34"/>
      <c r="G75" s="34"/>
      <c r="H75" s="34"/>
      <c r="I75" s="39">
        <v>1128740</v>
      </c>
    </row>
    <row r="76" spans="1:9" s="30" customFormat="1" ht="47.25">
      <c r="A76" s="36" t="s">
        <v>329</v>
      </c>
      <c r="B76" s="36" t="s">
        <v>331</v>
      </c>
      <c r="C76" s="36" t="s">
        <v>330</v>
      </c>
      <c r="D76" s="40" t="s">
        <v>332</v>
      </c>
      <c r="E76" s="38" t="s">
        <v>472</v>
      </c>
      <c r="F76" s="34"/>
      <c r="G76" s="34"/>
      <c r="H76" s="34"/>
      <c r="I76" s="39">
        <v>1422026</v>
      </c>
    </row>
    <row r="77" spans="1:9" s="30" customFormat="1" ht="47.25">
      <c r="A77" s="36" t="s">
        <v>329</v>
      </c>
      <c r="B77" s="36" t="s">
        <v>331</v>
      </c>
      <c r="C77" s="36" t="s">
        <v>330</v>
      </c>
      <c r="D77" s="40" t="s">
        <v>332</v>
      </c>
      <c r="E77" s="38" t="s">
        <v>473</v>
      </c>
      <c r="F77" s="34"/>
      <c r="G77" s="34"/>
      <c r="H77" s="34"/>
      <c r="I77" s="39">
        <v>1490000</v>
      </c>
    </row>
    <row r="78" spans="1:9" s="30" customFormat="1" ht="70.5" customHeight="1">
      <c r="A78" s="36" t="s">
        <v>333</v>
      </c>
      <c r="B78" s="36" t="s">
        <v>334</v>
      </c>
      <c r="C78" s="36" t="s">
        <v>48</v>
      </c>
      <c r="D78" s="40" t="s">
        <v>474</v>
      </c>
      <c r="E78" s="38" t="s">
        <v>475</v>
      </c>
      <c r="F78" s="34"/>
      <c r="G78" s="34"/>
      <c r="H78" s="34"/>
      <c r="I78" s="39">
        <v>5546293</v>
      </c>
    </row>
    <row r="79" spans="1:9" s="30" customFormat="1" ht="47.25">
      <c r="A79" s="36" t="s">
        <v>333</v>
      </c>
      <c r="B79" s="36" t="s">
        <v>334</v>
      </c>
      <c r="C79" s="36" t="s">
        <v>48</v>
      </c>
      <c r="D79" s="40" t="s">
        <v>474</v>
      </c>
      <c r="E79" s="38" t="s">
        <v>476</v>
      </c>
      <c r="F79" s="34"/>
      <c r="G79" s="34"/>
      <c r="H79" s="34"/>
      <c r="I79" s="39">
        <v>350000</v>
      </c>
    </row>
    <row r="80" spans="1:9" s="30" customFormat="1" ht="63">
      <c r="A80" s="36" t="s">
        <v>333</v>
      </c>
      <c r="B80" s="36" t="s">
        <v>334</v>
      </c>
      <c r="C80" s="36" t="s">
        <v>48</v>
      </c>
      <c r="D80" s="40" t="s">
        <v>474</v>
      </c>
      <c r="E80" s="38" t="s">
        <v>477</v>
      </c>
      <c r="F80" s="34"/>
      <c r="G80" s="34"/>
      <c r="H80" s="34"/>
      <c r="I80" s="39">
        <v>800000</v>
      </c>
    </row>
    <row r="81" spans="1:9" s="30" customFormat="1" ht="42.75" customHeight="1">
      <c r="A81" s="36" t="s">
        <v>333</v>
      </c>
      <c r="B81" s="36" t="s">
        <v>334</v>
      </c>
      <c r="C81" s="36" t="s">
        <v>48</v>
      </c>
      <c r="D81" s="40" t="s">
        <v>474</v>
      </c>
      <c r="E81" s="38" t="s">
        <v>422</v>
      </c>
      <c r="F81" s="34"/>
      <c r="G81" s="34"/>
      <c r="H81" s="34"/>
      <c r="I81" s="39">
        <v>2500000</v>
      </c>
    </row>
    <row r="82" spans="1:9" ht="31.5">
      <c r="A82" s="46">
        <v>1500000</v>
      </c>
      <c r="B82" s="46"/>
      <c r="C82" s="31"/>
      <c r="D82" s="32" t="s">
        <v>341</v>
      </c>
      <c r="E82" s="47"/>
      <c r="F82" s="48"/>
      <c r="G82" s="48"/>
      <c r="H82" s="48"/>
      <c r="I82" s="49">
        <f>I83</f>
        <v>132274710</v>
      </c>
    </row>
    <row r="83" spans="1:9" ht="31.5">
      <c r="A83" s="46">
        <v>1510000</v>
      </c>
      <c r="B83" s="46"/>
      <c r="C83" s="31"/>
      <c r="D83" s="32" t="s">
        <v>341</v>
      </c>
      <c r="E83" s="47"/>
      <c r="F83" s="48"/>
      <c r="G83" s="48"/>
      <c r="H83" s="48"/>
      <c r="I83" s="49">
        <f>I84+I85+I86+I87+I88+I89+I90+I91+I92+I93+I94+I95+I96+I97+I98+I99+I100+I101+I102+I103+I104+I105+I106+I107</f>
        <v>132274710</v>
      </c>
    </row>
    <row r="84" spans="1:9" s="30" customFormat="1" ht="63">
      <c r="A84" s="50">
        <v>1511010</v>
      </c>
      <c r="B84" s="50">
        <v>1010</v>
      </c>
      <c r="C84" s="36" t="s">
        <v>76</v>
      </c>
      <c r="D84" s="40" t="s">
        <v>78</v>
      </c>
      <c r="E84" s="38" t="s">
        <v>478</v>
      </c>
      <c r="F84" s="48"/>
      <c r="G84" s="48"/>
      <c r="H84" s="48"/>
      <c r="I84" s="51">
        <v>72000</v>
      </c>
    </row>
    <row r="85" spans="1:9" s="30" customFormat="1" ht="63">
      <c r="A85" s="50">
        <v>1511010</v>
      </c>
      <c r="B85" s="50">
        <v>1010</v>
      </c>
      <c r="C85" s="36" t="s">
        <v>76</v>
      </c>
      <c r="D85" s="40" t="s">
        <v>78</v>
      </c>
      <c r="E85" s="38" t="s">
        <v>479</v>
      </c>
      <c r="F85" s="48"/>
      <c r="G85" s="48"/>
      <c r="H85" s="48"/>
      <c r="I85" s="51">
        <v>95000</v>
      </c>
    </row>
    <row r="86" spans="1:9" s="30" customFormat="1" ht="63">
      <c r="A86" s="50">
        <v>1511010</v>
      </c>
      <c r="B86" s="50">
        <v>1010</v>
      </c>
      <c r="C86" s="36" t="s">
        <v>76</v>
      </c>
      <c r="D86" s="40" t="s">
        <v>78</v>
      </c>
      <c r="E86" s="38" t="s">
        <v>480</v>
      </c>
      <c r="F86" s="48"/>
      <c r="G86" s="48"/>
      <c r="H86" s="48"/>
      <c r="I86" s="51">
        <v>86000</v>
      </c>
    </row>
    <row r="87" spans="1:9" s="30" customFormat="1" ht="63">
      <c r="A87" s="50">
        <v>1511010</v>
      </c>
      <c r="B87" s="50">
        <v>1010</v>
      </c>
      <c r="C87" s="36" t="s">
        <v>76</v>
      </c>
      <c r="D87" s="40" t="s">
        <v>78</v>
      </c>
      <c r="E87" s="38" t="s">
        <v>481</v>
      </c>
      <c r="F87" s="48"/>
      <c r="G87" s="48"/>
      <c r="H87" s="48"/>
      <c r="I87" s="51">
        <v>107000</v>
      </c>
    </row>
    <row r="88" spans="1:9" s="30" customFormat="1" ht="63">
      <c r="A88" s="50">
        <v>1511010</v>
      </c>
      <c r="B88" s="50">
        <v>1010</v>
      </c>
      <c r="C88" s="36" t="s">
        <v>76</v>
      </c>
      <c r="D88" s="40" t="s">
        <v>78</v>
      </c>
      <c r="E88" s="38" t="s">
        <v>482</v>
      </c>
      <c r="F88" s="48"/>
      <c r="G88" s="48"/>
      <c r="H88" s="48"/>
      <c r="I88" s="51">
        <v>6030000</v>
      </c>
    </row>
    <row r="89" spans="1:9" s="30" customFormat="1" ht="31.5">
      <c r="A89" s="50">
        <v>1511010</v>
      </c>
      <c r="B89" s="50">
        <v>1010</v>
      </c>
      <c r="C89" s="36" t="s">
        <v>76</v>
      </c>
      <c r="D89" s="40" t="s">
        <v>78</v>
      </c>
      <c r="E89" s="38" t="s">
        <v>483</v>
      </c>
      <c r="F89" s="48"/>
      <c r="G89" s="48"/>
      <c r="H89" s="48"/>
      <c r="I89" s="51">
        <v>148491</v>
      </c>
    </row>
    <row r="90" spans="1:9" s="30" customFormat="1" ht="88.5" customHeight="1">
      <c r="A90" s="50">
        <v>1511020</v>
      </c>
      <c r="B90" s="50">
        <v>1020</v>
      </c>
      <c r="C90" s="36" t="s">
        <v>484</v>
      </c>
      <c r="D90" s="40" t="s">
        <v>425</v>
      </c>
      <c r="E90" s="38" t="s">
        <v>485</v>
      </c>
      <c r="F90" s="48"/>
      <c r="G90" s="48"/>
      <c r="H90" s="48"/>
      <c r="I90" s="51">
        <v>464300</v>
      </c>
    </row>
    <row r="91" spans="1:9" s="30" customFormat="1" ht="89.25" customHeight="1">
      <c r="A91" s="50">
        <v>1511020</v>
      </c>
      <c r="B91" s="50">
        <v>1020</v>
      </c>
      <c r="C91" s="36" t="s">
        <v>80</v>
      </c>
      <c r="D91" s="40" t="s">
        <v>425</v>
      </c>
      <c r="E91" s="38" t="s">
        <v>486</v>
      </c>
      <c r="F91" s="48"/>
      <c r="G91" s="48"/>
      <c r="H91" s="48"/>
      <c r="I91" s="51">
        <v>72000</v>
      </c>
    </row>
    <row r="92" spans="1:9" s="30" customFormat="1" ht="84" customHeight="1">
      <c r="A92" s="50">
        <v>1511020</v>
      </c>
      <c r="B92" s="50">
        <v>1020</v>
      </c>
      <c r="C92" s="36" t="s">
        <v>487</v>
      </c>
      <c r="D92" s="40" t="s">
        <v>425</v>
      </c>
      <c r="E92" s="52" t="s">
        <v>488</v>
      </c>
      <c r="F92" s="48"/>
      <c r="G92" s="48"/>
      <c r="H92" s="48"/>
      <c r="I92" s="51">
        <v>60000</v>
      </c>
    </row>
    <row r="93" spans="1:9" s="30" customFormat="1" ht="81.75" customHeight="1">
      <c r="A93" s="50">
        <v>1511020</v>
      </c>
      <c r="B93" s="50">
        <v>1020</v>
      </c>
      <c r="C93" s="36" t="s">
        <v>489</v>
      </c>
      <c r="D93" s="40" t="s">
        <v>425</v>
      </c>
      <c r="E93" s="52" t="s">
        <v>490</v>
      </c>
      <c r="F93" s="48"/>
      <c r="G93" s="48"/>
      <c r="H93" s="48"/>
      <c r="I93" s="51">
        <v>168622</v>
      </c>
    </row>
    <row r="94" spans="1:9" s="30" customFormat="1" ht="83.25" customHeight="1">
      <c r="A94" s="50">
        <v>1511020</v>
      </c>
      <c r="B94" s="50">
        <v>1020</v>
      </c>
      <c r="C94" s="36" t="s">
        <v>491</v>
      </c>
      <c r="D94" s="40" t="s">
        <v>425</v>
      </c>
      <c r="E94" s="52" t="s">
        <v>492</v>
      </c>
      <c r="F94" s="48"/>
      <c r="G94" s="48"/>
      <c r="H94" s="48"/>
      <c r="I94" s="51">
        <v>145000</v>
      </c>
    </row>
    <row r="95" spans="1:9" s="30" customFormat="1" ht="84" customHeight="1">
      <c r="A95" s="50">
        <v>1511020</v>
      </c>
      <c r="B95" s="50">
        <v>1020</v>
      </c>
      <c r="C95" s="36" t="s">
        <v>493</v>
      </c>
      <c r="D95" s="40" t="s">
        <v>425</v>
      </c>
      <c r="E95" s="52" t="s">
        <v>494</v>
      </c>
      <c r="F95" s="48"/>
      <c r="G95" s="48"/>
      <c r="H95" s="48"/>
      <c r="I95" s="51">
        <v>160000</v>
      </c>
    </row>
    <row r="96" spans="1:9" s="30" customFormat="1" ht="94.5">
      <c r="A96" s="50">
        <v>1511020</v>
      </c>
      <c r="B96" s="50">
        <v>1020</v>
      </c>
      <c r="C96" s="36" t="s">
        <v>495</v>
      </c>
      <c r="D96" s="40" t="s">
        <v>425</v>
      </c>
      <c r="E96" s="52" t="s">
        <v>496</v>
      </c>
      <c r="F96" s="48"/>
      <c r="G96" s="48"/>
      <c r="H96" s="48"/>
      <c r="I96" s="51">
        <v>145000</v>
      </c>
    </row>
    <row r="97" spans="1:9" s="30" customFormat="1" ht="63">
      <c r="A97" s="50">
        <v>1517310</v>
      </c>
      <c r="B97" s="50">
        <v>7310</v>
      </c>
      <c r="C97" s="36" t="s">
        <v>348</v>
      </c>
      <c r="D97" s="40" t="s">
        <v>497</v>
      </c>
      <c r="E97" s="52" t="s">
        <v>498</v>
      </c>
      <c r="F97" s="48"/>
      <c r="G97" s="48"/>
      <c r="H97" s="48"/>
      <c r="I97" s="51">
        <v>29841</v>
      </c>
    </row>
    <row r="98" spans="1:9" ht="62.25" customHeight="1">
      <c r="A98" s="53" t="s">
        <v>354</v>
      </c>
      <c r="B98" s="54">
        <v>7321</v>
      </c>
      <c r="C98" s="53" t="s">
        <v>348</v>
      </c>
      <c r="D98" s="40" t="s">
        <v>356</v>
      </c>
      <c r="E98" s="37" t="s">
        <v>499</v>
      </c>
      <c r="F98" s="55"/>
      <c r="G98" s="55"/>
      <c r="H98" s="55"/>
      <c r="I98" s="51">
        <v>71199200</v>
      </c>
    </row>
    <row r="99" spans="1:9" ht="70.5" customHeight="1">
      <c r="A99" s="53" t="s">
        <v>354</v>
      </c>
      <c r="B99" s="54">
        <v>7321</v>
      </c>
      <c r="C99" s="53" t="s">
        <v>348</v>
      </c>
      <c r="D99" s="40" t="s">
        <v>356</v>
      </c>
      <c r="E99" s="37" t="s">
        <v>500</v>
      </c>
      <c r="F99" s="55"/>
      <c r="G99" s="55"/>
      <c r="H99" s="55"/>
      <c r="I99" s="51">
        <v>13600000</v>
      </c>
    </row>
    <row r="100" spans="1:9" ht="93.75" customHeight="1">
      <c r="A100" s="53" t="s">
        <v>354</v>
      </c>
      <c r="B100" s="54">
        <v>7321</v>
      </c>
      <c r="C100" s="53" t="s">
        <v>501</v>
      </c>
      <c r="D100" s="40" t="s">
        <v>356</v>
      </c>
      <c r="E100" s="37" t="s">
        <v>502</v>
      </c>
      <c r="F100" s="55"/>
      <c r="G100" s="55"/>
      <c r="H100" s="55"/>
      <c r="I100" s="51">
        <v>15662807</v>
      </c>
    </row>
    <row r="101" spans="1:9" ht="47.25">
      <c r="A101" s="53" t="s">
        <v>354</v>
      </c>
      <c r="B101" s="54">
        <v>7321</v>
      </c>
      <c r="C101" s="53" t="s">
        <v>348</v>
      </c>
      <c r="D101" s="40" t="s">
        <v>356</v>
      </c>
      <c r="E101" s="37" t="s">
        <v>503</v>
      </c>
      <c r="F101" s="55"/>
      <c r="G101" s="55"/>
      <c r="H101" s="55"/>
      <c r="I101" s="51">
        <v>2964629</v>
      </c>
    </row>
    <row r="102" spans="1:9" ht="31.5">
      <c r="A102" s="53" t="s">
        <v>354</v>
      </c>
      <c r="B102" s="54">
        <v>7321</v>
      </c>
      <c r="C102" s="53" t="s">
        <v>348</v>
      </c>
      <c r="D102" s="40" t="s">
        <v>356</v>
      </c>
      <c r="E102" s="38" t="s">
        <v>504</v>
      </c>
      <c r="F102" s="55"/>
      <c r="G102" s="55"/>
      <c r="H102" s="55"/>
      <c r="I102" s="39">
        <v>13099000</v>
      </c>
    </row>
    <row r="103" spans="1:9" ht="78.75">
      <c r="A103" s="53" t="s">
        <v>357</v>
      </c>
      <c r="B103" s="56">
        <v>7322</v>
      </c>
      <c r="C103" s="57" t="s">
        <v>348</v>
      </c>
      <c r="D103" s="40" t="s">
        <v>359</v>
      </c>
      <c r="E103" s="52" t="s">
        <v>505</v>
      </c>
      <c r="F103" s="55"/>
      <c r="G103" s="55"/>
      <c r="H103" s="55"/>
      <c r="I103" s="39">
        <v>170000</v>
      </c>
    </row>
    <row r="104" spans="1:9" ht="111.75" customHeight="1">
      <c r="A104" s="53" t="s">
        <v>360</v>
      </c>
      <c r="B104" s="56">
        <v>7324</v>
      </c>
      <c r="C104" s="57" t="s">
        <v>348</v>
      </c>
      <c r="D104" s="40" t="s">
        <v>362</v>
      </c>
      <c r="E104" s="52" t="s">
        <v>506</v>
      </c>
      <c r="F104" s="55"/>
      <c r="G104" s="55"/>
      <c r="H104" s="55"/>
      <c r="I104" s="39">
        <v>1500000</v>
      </c>
    </row>
    <row r="105" spans="1:9" ht="111.75" customHeight="1">
      <c r="A105" s="53" t="s">
        <v>360</v>
      </c>
      <c r="B105" s="56">
        <v>7324</v>
      </c>
      <c r="C105" s="57" t="s">
        <v>348</v>
      </c>
      <c r="D105" s="40" t="s">
        <v>362</v>
      </c>
      <c r="E105" s="52" t="s">
        <v>507</v>
      </c>
      <c r="F105" s="55"/>
      <c r="G105" s="55"/>
      <c r="H105" s="55"/>
      <c r="I105" s="39">
        <v>3182000</v>
      </c>
    </row>
    <row r="106" spans="1:9" ht="78" customHeight="1">
      <c r="A106" s="53" t="s">
        <v>364</v>
      </c>
      <c r="B106" s="56">
        <v>7461</v>
      </c>
      <c r="C106" s="57" t="s">
        <v>330</v>
      </c>
      <c r="D106" s="40" t="s">
        <v>332</v>
      </c>
      <c r="E106" s="52" t="s">
        <v>508</v>
      </c>
      <c r="F106" s="55"/>
      <c r="G106" s="55"/>
      <c r="H106" s="55"/>
      <c r="I106" s="39">
        <v>250000</v>
      </c>
    </row>
    <row r="107" spans="1:9" ht="65.25" customHeight="1">
      <c r="A107" s="53" t="s">
        <v>364</v>
      </c>
      <c r="B107" s="56">
        <v>7461</v>
      </c>
      <c r="C107" s="57" t="s">
        <v>330</v>
      </c>
      <c r="D107" s="40" t="s">
        <v>332</v>
      </c>
      <c r="E107" s="52" t="s">
        <v>509</v>
      </c>
      <c r="F107" s="55"/>
      <c r="G107" s="55"/>
      <c r="H107" s="55"/>
      <c r="I107" s="39">
        <v>2863820</v>
      </c>
    </row>
    <row r="108" spans="1:9" s="45" customFormat="1" ht="45" customHeight="1">
      <c r="A108" s="58" t="s">
        <v>368</v>
      </c>
      <c r="B108" s="59"/>
      <c r="C108" s="60"/>
      <c r="D108" s="41" t="s">
        <v>510</v>
      </c>
      <c r="E108" s="61"/>
      <c r="F108" s="49"/>
      <c r="G108" s="49"/>
      <c r="H108" s="49"/>
      <c r="I108" s="44">
        <f>I109</f>
        <v>141120</v>
      </c>
    </row>
    <row r="109" spans="1:9" s="45" customFormat="1" ht="45" customHeight="1">
      <c r="A109" s="58" t="s">
        <v>370</v>
      </c>
      <c r="B109" s="59"/>
      <c r="C109" s="60"/>
      <c r="D109" s="41" t="s">
        <v>510</v>
      </c>
      <c r="E109" s="61"/>
      <c r="F109" s="49"/>
      <c r="G109" s="49"/>
      <c r="H109" s="49"/>
      <c r="I109" s="44">
        <f>I110+I111</f>
        <v>141120</v>
      </c>
    </row>
    <row r="110" spans="1:9" s="65" customFormat="1" ht="57.75" customHeight="1">
      <c r="A110" s="53" t="s">
        <v>371</v>
      </c>
      <c r="B110" s="57" t="s">
        <v>24</v>
      </c>
      <c r="C110" s="57" t="s">
        <v>23</v>
      </c>
      <c r="D110" s="62" t="s">
        <v>421</v>
      </c>
      <c r="E110" s="63" t="s">
        <v>422</v>
      </c>
      <c r="F110" s="64"/>
      <c r="G110" s="64"/>
      <c r="H110" s="64"/>
      <c r="I110" s="39">
        <v>20500</v>
      </c>
    </row>
    <row r="111" spans="1:9" ht="42.75" customHeight="1">
      <c r="A111" s="53" t="s">
        <v>373</v>
      </c>
      <c r="B111" s="56">
        <v>7350</v>
      </c>
      <c r="C111" s="57" t="s">
        <v>348</v>
      </c>
      <c r="D111" s="40" t="s">
        <v>511</v>
      </c>
      <c r="E111" s="52" t="s">
        <v>512</v>
      </c>
      <c r="F111" s="55"/>
      <c r="G111" s="55"/>
      <c r="H111" s="55"/>
      <c r="I111" s="39">
        <v>120620</v>
      </c>
    </row>
    <row r="112" spans="1:9" s="45" customFormat="1" ht="36.75" customHeight="1">
      <c r="A112" s="58" t="s">
        <v>381</v>
      </c>
      <c r="B112" s="59"/>
      <c r="C112" s="60"/>
      <c r="D112" s="41" t="s">
        <v>513</v>
      </c>
      <c r="E112" s="61"/>
      <c r="F112" s="49"/>
      <c r="G112" s="49"/>
      <c r="H112" s="49"/>
      <c r="I112" s="44">
        <f>I113</f>
        <v>10000</v>
      </c>
    </row>
    <row r="113" spans="1:9" s="45" customFormat="1" ht="40.5" customHeight="1">
      <c r="A113" s="58" t="s">
        <v>383</v>
      </c>
      <c r="B113" s="59"/>
      <c r="C113" s="60"/>
      <c r="D113" s="41" t="s">
        <v>513</v>
      </c>
      <c r="E113" s="61"/>
      <c r="F113" s="49"/>
      <c r="G113" s="49"/>
      <c r="H113" s="49"/>
      <c r="I113" s="44">
        <f>I114</f>
        <v>10000</v>
      </c>
    </row>
    <row r="114" spans="1:9" ht="58.5" customHeight="1">
      <c r="A114" s="53" t="s">
        <v>384</v>
      </c>
      <c r="B114" s="57" t="s">
        <v>24</v>
      </c>
      <c r="C114" s="57" t="s">
        <v>23</v>
      </c>
      <c r="D114" s="62" t="s">
        <v>421</v>
      </c>
      <c r="E114" s="52" t="s">
        <v>422</v>
      </c>
      <c r="F114" s="55"/>
      <c r="G114" s="55"/>
      <c r="H114" s="55"/>
      <c r="I114" s="39">
        <v>10000</v>
      </c>
    </row>
    <row r="115" spans="1:9" ht="15.75">
      <c r="A115" s="66"/>
      <c r="B115" s="67"/>
      <c r="C115" s="67"/>
      <c r="D115" s="77" t="s">
        <v>514</v>
      </c>
      <c r="E115" s="78"/>
      <c r="F115" s="68">
        <v>0</v>
      </c>
      <c r="G115" s="68">
        <v>0</v>
      </c>
      <c r="H115" s="68">
        <v>0</v>
      </c>
      <c r="I115" s="68">
        <f>I13+I20+I32+I37+I42+I82+I108+I112</f>
        <v>216893502</v>
      </c>
    </row>
    <row r="117" spans="1:9" ht="15.75">
      <c r="B117" s="69" t="s">
        <v>399</v>
      </c>
      <c r="C117" s="70"/>
      <c r="D117" s="69"/>
      <c r="E117" s="70"/>
      <c r="F117" s="69" t="s">
        <v>400</v>
      </c>
    </row>
  </sheetData>
  <mergeCells count="17">
    <mergeCell ref="A7:I7"/>
    <mergeCell ref="H1:I1"/>
    <mergeCell ref="G2:I2"/>
    <mergeCell ref="H3:I3"/>
    <mergeCell ref="G4:I4"/>
    <mergeCell ref="A6:I6"/>
    <mergeCell ref="D115:E115"/>
    <mergeCell ref="A8:I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19685039370078741" right="0.19685039370078741" top="0.39370078740157483" bottom="0.19685039370078741" header="0" footer="0"/>
  <pageSetup paperSize="9" scale="82" fitToHeight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3</vt:lpstr>
      <vt:lpstr>Додаток 6</vt:lpstr>
      <vt:lpstr>'Додаток 6'!Область_печати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2018-03-28T06:45:53Z</dcterms:created>
  <dcterms:modified xsi:type="dcterms:W3CDTF">2018-03-28T09:47:23Z</dcterms:modified>
</cp:coreProperties>
</file>